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ções" sheetId="1" state="visible" r:id="rId3"/>
    <sheet name="Turmas" sheetId="2" state="visible" r:id="rId4"/>
    <sheet name="Estudantes" sheetId="3" state="visible" r:id="rId5"/>
    <sheet name="Consolidação" sheetId="4" state="visible" r:id="rId6"/>
    <sheet name="Indicadore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<sst xmlns="http://schemas.openxmlformats.org/spreadsheetml/2006/main" count="146" uniqueCount="103">
  <si>
    <t xml:space="preserve">Planilha de consolidação – Kit de Avaliação T0–T3 (P19)</t>
  </si>
  <si>
    <t xml:space="preserve">Ecossistema Digital Corpo &amp; Cuidado · Editora Quick Mind · Autoras: Andrea Marques Vanderlei Fregadolli e Pauline Valois Lôbo Barreto</t>
  </si>
  <si>
    <t xml:space="preserve">Como preencher</t>
  </si>
  <si>
    <t xml:space="preserve">1. Aba Turmas: cadastre cada turma, a etapa e o número de itens de conhecimento do questionário (veja a tabela abaixo).</t>
  </si>
  <si>
    <t xml:space="preserve">2. Aba Estudantes: digite o código do estudante, a turma e o número de acertos no T0. Depois do T3, complete os acertos no T3 para os mesmos códigos.</t>
  </si>
  <si>
    <t xml:space="preserve">3. Aba Estudantes: registre os adultos de confiança indicados (0, 1, 2 ou 3, em que 3 = três ou mais) e, do 6º ano ao Ensino Médio, a média da escala de autoeficácia (1 a 4).</t>
  </si>
  <si>
    <t xml:space="preserve">4. Aba Consolidação: os resultados por turma são calculados automaticamente.</t>
  </si>
  <si>
    <t xml:space="preserve">5. Aba Indicadores: preencha os dados de processo (numerador e denominador). Os indicadores de aprendizagem vêm da aba Consolidação.</t>
  </si>
  <si>
    <t xml:space="preserve">Legenda</t>
  </si>
  <si>
    <t xml:space="preserve">Células em amarelo claro: preencher. Células brancas: calculadas por fórmula, não alterar.</t>
  </si>
  <si>
    <t xml:space="preserve">Linhas marcadas como EXEMPLO mostram o funcionamento das fórmulas. Apague-as antes de digitar os dados reais.</t>
  </si>
  <si>
    <t xml:space="preserve">Itens de conhecimento por etapa</t>
  </si>
  <si>
    <t xml:space="preserve">1º e 2º anos: 9 itens · 3º e 4º anos: 9 itens · 5º ano: 11 itens · 6º ao 9º ano: 14 itens · Ensino Médio: 15 itens. O item sobre adultos de confiança não entra na nota.</t>
  </si>
  <si>
    <t xml:space="preserve">Indicadores calculados</t>
  </si>
  <si>
    <t xml:space="preserve">Nota de conhecimento = acertos ÷ itens de conhecimento. Ganho bruto = média T3 − média T0 (pontos percentuais).</t>
  </si>
  <si>
    <t xml:space="preserve">Ganho normalizado (g) = (média T3 − média T0) ÷ (1 − média T0). Interpretação: abaixo de 0,3 baixo; de 0,3 a 0,7 médio; acima de 0,7 alto (HAKE, 1998).</t>
  </si>
  <si>
    <t xml:space="preserve">Domínio = porcentagem de estudantes com nota de 70% ou mais.</t>
  </si>
  <si>
    <t xml:space="preserve">Proteção de dados: use apenas códigos, nunca nomes. A lista que liga nomes e códigos fica com a coordenação, em local restrito (LGPD, Lei nº 13.709/2018).</t>
  </si>
  <si>
    <t xml:space="preserve">Turma</t>
  </si>
  <si>
    <t xml:space="preserve">Etapa</t>
  </si>
  <si>
    <t xml:space="preserve">Itens de conhecimento</t>
  </si>
  <si>
    <t xml:space="preserve">Professor(a) responsável</t>
  </si>
  <si>
    <t xml:space="preserve">Observação</t>
  </si>
  <si>
    <t xml:space="preserve">5A</t>
  </si>
  <si>
    <t xml:space="preserve">EF I</t>
  </si>
  <si>
    <t xml:space="preserve">Profa. Exemplo</t>
  </si>
  <si>
    <t xml:space="preserve">EXEMPLO</t>
  </si>
  <si>
    <t xml:space="preserve">7B</t>
  </si>
  <si>
    <t xml:space="preserve">EF II</t>
  </si>
  <si>
    <t xml:space="preserve">Prof. Exemplo</t>
  </si>
  <si>
    <t xml:space="preserve">2EM</t>
  </si>
  <si>
    <t xml:space="preserve">EM</t>
  </si>
  <si>
    <t xml:space="preserve">Código</t>
  </si>
  <si>
    <t xml:space="preserve">Acertos T0</t>
  </si>
  <si>
    <t xml:space="preserve">Acertos T3</t>
  </si>
  <si>
    <t xml:space="preserve">Itens</t>
  </si>
  <si>
    <t xml:space="preserve">Nota T0</t>
  </si>
  <si>
    <t xml:space="preserve">Nota T3</t>
  </si>
  <si>
    <t xml:space="preserve">Ganho (p.p.)</t>
  </si>
  <si>
    <t xml:space="preserve">Adultos de confiança T0</t>
  </si>
  <si>
    <t xml:space="preserve">Adultos de confiança T3</t>
  </si>
  <si>
    <t xml:space="preserve">Autoeficácia T0 (1–4)</t>
  </si>
  <si>
    <t xml:space="preserve">Autoeficácia T3 (1–4)</t>
  </si>
  <si>
    <t xml:space="preserve">5A-01</t>
  </si>
  <si>
    <t xml:space="preserve">5A-02</t>
  </si>
  <si>
    <t xml:space="preserve">5A-03</t>
  </si>
  <si>
    <t xml:space="preserve">5A-04</t>
  </si>
  <si>
    <t xml:space="preserve">7B-01</t>
  </si>
  <si>
    <t xml:space="preserve">7B-02</t>
  </si>
  <si>
    <t xml:space="preserve">7B-03</t>
  </si>
  <si>
    <t xml:space="preserve">7B-04</t>
  </si>
  <si>
    <t xml:space="preserve">2EM-01</t>
  </si>
  <si>
    <t xml:space="preserve">2EM-02</t>
  </si>
  <si>
    <t xml:space="preserve">2EM-03</t>
  </si>
  <si>
    <t xml:space="preserve">n T0</t>
  </si>
  <si>
    <t xml:space="preserve">n T3</t>
  </si>
  <si>
    <t xml:space="preserve">n com T0 e T3</t>
  </si>
  <si>
    <t xml:space="preserve">Média T0</t>
  </si>
  <si>
    <t xml:space="preserve">Média T3</t>
  </si>
  <si>
    <t xml:space="preserve">Ganho bruto (p.p.)</t>
  </si>
  <si>
    <t xml:space="preserve">Ganho normalizado (g)</t>
  </si>
  <si>
    <t xml:space="preserve">Classificação do ganho</t>
  </si>
  <si>
    <t xml:space="preserve">Domínio T3 (≥70%)</t>
  </si>
  <si>
    <t xml:space="preserve">≥2 adultos de confiança T0</t>
  </si>
  <si>
    <t xml:space="preserve">≥2 adultos de confiança T3</t>
  </si>
  <si>
    <t xml:space="preserve">Autoeficácia média T0</t>
  </si>
  <si>
    <t xml:space="preserve">Autoeficácia média T3</t>
  </si>
  <si>
    <t xml:space="preserve">TOTAL DA ESCOLA</t>
  </si>
  <si>
    <t xml:space="preserve">Ganho normalizado: (Média T3 − Média T0) ÷ (1 − Média T0). Fonte da interpretação: HAKE, R. R. American Journal of Physics, v. 66, n. 1, p. 64-74, 1998.</t>
  </si>
  <si>
    <t xml:space="preserve">Indicador</t>
  </si>
  <si>
    <t xml:space="preserve">Tipo</t>
  </si>
  <si>
    <t xml:space="preserve">Numerador</t>
  </si>
  <si>
    <t xml:space="preserve">Denominador</t>
  </si>
  <si>
    <t xml:space="preserve">Resultado</t>
  </si>
  <si>
    <t xml:space="preserve">Meta</t>
  </si>
  <si>
    <t xml:space="preserve">Situação</t>
  </si>
  <si>
    <t xml:space="preserve">Como calcular</t>
  </si>
  <si>
    <t xml:space="preserve">Turmas atendidas</t>
  </si>
  <si>
    <t xml:space="preserve">Processo</t>
  </si>
  <si>
    <t xml:space="preserve">Turmas com o programa ÷ total de turmas</t>
  </si>
  <si>
    <t xml:space="preserve">Unidades concluídas</t>
  </si>
  <si>
    <t xml:space="preserve">Unidades aplicadas ÷ unidades previstas</t>
  </si>
  <si>
    <t xml:space="preserve">Professores formados (P09)</t>
  </si>
  <si>
    <t xml:space="preserve">Professores com curso concluído ÷ professores que aplicam</t>
  </si>
  <si>
    <t xml:space="preserve">Participação das famílias</t>
  </si>
  <si>
    <t xml:space="preserve">Famílias em ao menos uma roda ÷ total de famílias</t>
  </si>
  <si>
    <t xml:space="preserve">Termos de ciência</t>
  </si>
  <si>
    <t xml:space="preserve">Termos devolvidos ÷ famílias</t>
  </si>
  <si>
    <t xml:space="preserve">Uso das trilhas</t>
  </si>
  <si>
    <t xml:space="preserve">Estudantes que concluíram a trilha ÷ estudantes</t>
  </si>
  <si>
    <t xml:space="preserve">Equipe conhece o fluxo de proteção</t>
  </si>
  <si>
    <t xml:space="preserve">Proteção</t>
  </si>
  <si>
    <t xml:space="preserve">Profissionais que identificam os passos ÷ equipe</t>
  </si>
  <si>
    <t xml:space="preserve">Comunicação ao Conselho Tutelar no prazo</t>
  </si>
  <si>
    <t xml:space="preserve">Casos comunicados no mesmo dia ÷ casos</t>
  </si>
  <si>
    <t xml:space="preserve">Ganho de conhecimento (p.p.)</t>
  </si>
  <si>
    <t xml:space="preserve">—</t>
  </si>
  <si>
    <t xml:space="preserve">Média T3 − média T0 (meta: aumento de 20 pontos percentuais)</t>
  </si>
  <si>
    <t xml:space="preserve">Domínio no T3 (nota ≥ 70%)</t>
  </si>
  <si>
    <t xml:space="preserve">Estudantes com nota ≥ 70% no T3 ÷ estudantes avaliados no T3</t>
  </si>
  <si>
    <t xml:space="preserve">Estudantes com ≥ 2 adultos de confiança (T3)</t>
  </si>
  <si>
    <t xml:space="preserve">Estudantes que indicam dois ou mais adultos ÷ respondentes</t>
  </si>
  <si>
    <t xml:space="preserve">Metas sugeridas no Guia do Gestor Escolar (P12), capítulo 7. A escola pode ajustá-las nas células amarelas da coluna Meta. Situação: Atingida (≥ meta); Parcial (≥ 80% da meta); Não atingida.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</si>
</sst>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General"/>
    <numFmt numFmtId="166" formatCode="0.0%"/>
    <numFmt numFmtId="167" formatCode="0.00"/>
    <numFmt numFmtId="168" formatCode="0.0"/>
    <numFmt numFmtId="169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6D344D"/>
      <name val="Arial"/>
      <family val="0"/>
      <charset val="1"/>
    </font>
    <font>
      <i val="true"/>
      <sz val="11"/>
      <color rgb="FF6E5E66"/>
      <name val="Arial"/>
      <family val="0"/>
      <charset val="1"/>
    </font>
    <font>
      <sz val="11"/>
      <name val="Arial"/>
      <family val="0"/>
      <charset val="1"/>
    </font>
    <font>
      <b val="true"/>
      <sz val="12"/>
      <color rgb="FF6D344D"/>
      <name val="Arial"/>
      <family val="0"/>
      <charset val="1"/>
    </font>
    <font>
      <b val="true"/>
      <sz val="11"/>
      <color rgb="FFC95E8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CE5CD"/>
      </patternFill>
    </fill>
    <fill>
      <patternFill patternType="solid">
        <fgColor rgb="FF6D344D"/>
        <bgColor rgb="FF993366"/>
      </patternFill>
    </fill>
    <fill>
      <patternFill patternType="solid">
        <fgColor rgb="FFF3E8E4"/>
        <bgColor rgb="FFFCE5C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ABB8C"/>
      </left>
      <right style="thin">
        <color rgb="FFDABB8C"/>
      </right>
      <top style="thin">
        <color rgb="FFDABB8C"/>
      </top>
      <bottom style="thin">
        <color rgb="FFDABB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D9EAD3"/>
        </patternFill>
      </fill>
    </dxf>
    <dxf>
      <fill>
        <patternFill>
          <bgColor rgb="FFFCE5CD"/>
        </patternFill>
      </fill>
    </dxf>
    <dxf>
      <fill>
        <patternFill>
          <bgColor rgb="FFF4CC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ABB8C"/>
      <rgbColor rgb="FF808080"/>
      <rgbColor rgb="FF9999FF"/>
      <rgbColor rgb="FF6D344D"/>
      <rgbColor rgb="FFFFF2CC"/>
      <rgbColor rgb="FFF3E8E4"/>
      <rgbColor rgb="FF660066"/>
      <rgbColor rgb="FFC95E8A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CE5CD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6E5E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1" customFormat="false" ht="19.7" hidden="false" customHeight="false" outlineLevel="0" collapsed="false">
      <c r="B1" s="1" t="s">
        <v>0</v>
      </c>
    </row>
    <row r="2" customFormat="false" ht="26.85" hidden="false" customHeight="false" outlineLevel="0" collapsed="false">
      <c r="B2" s="2" t="s">
        <v>1</v>
      </c>
    </row>
    <row r="3" customFormat="false" ht="15" hidden="false" customHeight="false" outlineLevel="0" collapsed="false">
      <c r="B3" s="3"/>
    </row>
    <row r="4" customFormat="false" ht="15" hidden="false" customHeight="false" outlineLevel="0" collapsed="false">
      <c r="B4" s="4" t="s">
        <v>2</v>
      </c>
    </row>
    <row r="5" customFormat="false" ht="26.85" hidden="false" customHeight="false" outlineLevel="0" collapsed="false">
      <c r="B5" s="3" t="s">
        <v>3</v>
      </c>
    </row>
    <row r="6" customFormat="false" ht="26.85" hidden="false" customHeight="false" outlineLevel="0" collapsed="false">
      <c r="B6" s="3" t="s">
        <v>4</v>
      </c>
    </row>
    <row r="7" customFormat="false" ht="26.85" hidden="false" customHeight="false" outlineLevel="0" collapsed="false">
      <c r="B7" s="3" t="s">
        <v>5</v>
      </c>
    </row>
    <row r="8" customFormat="false" ht="15" hidden="false" customHeight="false" outlineLevel="0" collapsed="false">
      <c r="B8" s="3" t="s">
        <v>6</v>
      </c>
    </row>
    <row r="9" customFormat="false" ht="26.85" hidden="false" customHeight="false" outlineLevel="0" collapsed="false">
      <c r="B9" s="3" t="s">
        <v>7</v>
      </c>
    </row>
    <row r="10" customFormat="false" ht="15" hidden="false" customHeight="false" outlineLevel="0" collapsed="false">
      <c r="B10" s="3"/>
    </row>
    <row r="11" customFormat="false" ht="15" hidden="false" customHeight="false" outlineLevel="0" collapsed="false">
      <c r="B11" s="4" t="s">
        <v>8</v>
      </c>
    </row>
    <row r="12" customFormat="false" ht="15" hidden="false" customHeight="false" outlineLevel="0" collapsed="false">
      <c r="B12" s="5" t="s">
        <v>9</v>
      </c>
    </row>
    <row r="13" customFormat="false" ht="26.85" hidden="false" customHeight="false" outlineLevel="0" collapsed="false">
      <c r="B13" s="3" t="s">
        <v>10</v>
      </c>
    </row>
    <row r="14" customFormat="false" ht="15" hidden="false" customHeight="false" outlineLevel="0" collapsed="false">
      <c r="B14" s="3"/>
    </row>
    <row r="15" customFormat="false" ht="15" hidden="false" customHeight="false" outlineLevel="0" collapsed="false">
      <c r="B15" s="4" t="s">
        <v>11</v>
      </c>
    </row>
    <row r="16" customFormat="false" ht="26.85" hidden="false" customHeight="false" outlineLevel="0" collapsed="false">
      <c r="B16" s="3" t="s">
        <v>12</v>
      </c>
    </row>
    <row r="17" customFormat="false" ht="15" hidden="false" customHeight="false" outlineLevel="0" collapsed="false">
      <c r="B17" s="3"/>
    </row>
    <row r="18" customFormat="false" ht="15" hidden="false" customHeight="false" outlineLevel="0" collapsed="false">
      <c r="B18" s="4" t="s">
        <v>13</v>
      </c>
    </row>
    <row r="19" customFormat="false" ht="26.85" hidden="false" customHeight="false" outlineLevel="0" collapsed="false">
      <c r="B19" s="3" t="s">
        <v>14</v>
      </c>
    </row>
    <row r="20" customFormat="false" ht="26.85" hidden="false" customHeight="false" outlineLevel="0" collapsed="false">
      <c r="B20" s="3" t="s">
        <v>15</v>
      </c>
    </row>
    <row r="21" customFormat="false" ht="15" hidden="false" customHeight="false" outlineLevel="0" collapsed="false">
      <c r="B21" s="3" t="s">
        <v>16</v>
      </c>
    </row>
    <row r="22" customFormat="false" ht="15" hidden="false" customHeight="false" outlineLevel="0" collapsed="false">
      <c r="B22" s="3"/>
    </row>
    <row r="23" customFormat="false" ht="26.85" hidden="false" customHeight="false" outlineLevel="0" collapsed="false">
      <c r="B23" s="6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30"/>
    <col collapsed="false" customWidth="true" hidden="false" outlineLevel="0" max="5" min="5" style="0" width="22"/>
  </cols>
  <sheetData>
    <row r="1" customFormat="false" ht="36" hidden="false" customHeight="true" outlineLevel="0" collapsed="false">
      <c r="A1" s="7" t="s">
        <v>18</v>
      </c>
      <c r="B1" s="7" t="s">
        <v>19</v>
      </c>
      <c r="C1" s="7" t="s">
        <v>20</v>
      </c>
      <c r="D1" s="7" t="s">
        <v>21</v>
      </c>
      <c r="E1" s="7" t="s">
        <v>22</v>
      </c>
    </row>
    <row r="2" customFormat="false" ht="15" hidden="false" customHeight="false" outlineLevel="0" collapsed="false">
      <c r="A2" s="8" t="s">
        <v>23</v>
      </c>
      <c r="B2" s="8" t="s">
        <v>24</v>
      </c>
      <c r="C2" s="8" t="n">
        <v>11</v>
      </c>
      <c r="D2" s="8" t="s">
        <v>25</v>
      </c>
      <c r="E2" s="8" t="s">
        <v>26</v>
      </c>
    </row>
    <row r="3" customFormat="false" ht="15" hidden="false" customHeight="false" outlineLevel="0" collapsed="false">
      <c r="A3" s="8" t="s">
        <v>27</v>
      </c>
      <c r="B3" s="8" t="s">
        <v>28</v>
      </c>
      <c r="C3" s="8" t="n">
        <v>14</v>
      </c>
      <c r="D3" s="8" t="s">
        <v>29</v>
      </c>
      <c r="E3" s="8" t="s">
        <v>26</v>
      </c>
    </row>
    <row r="4" customFormat="false" ht="15" hidden="false" customHeight="false" outlineLevel="0" collapsed="false">
      <c r="A4" s="8" t="s">
        <v>30</v>
      </c>
      <c r="B4" s="8" t="s">
        <v>31</v>
      </c>
      <c r="C4" s="8" t="n">
        <v>15</v>
      </c>
      <c r="D4" s="8" t="s">
        <v>25</v>
      </c>
      <c r="E4" s="8" t="s">
        <v>26</v>
      </c>
    </row>
    <row r="5" customFormat="false" ht="15" hidden="false" customHeight="false" outlineLevel="0" collapsed="false">
      <c r="A5" s="8"/>
      <c r="B5" s="8"/>
      <c r="C5" s="8"/>
      <c r="D5" s="8"/>
      <c r="E5" s="8"/>
    </row>
    <row r="6" customFormat="false" ht="15" hidden="false" customHeight="false" outlineLevel="0" collapsed="false">
      <c r="A6" s="8"/>
      <c r="B6" s="8"/>
      <c r="C6" s="8"/>
      <c r="D6" s="8"/>
      <c r="E6" s="8"/>
    </row>
    <row r="7" customFormat="false" ht="15" hidden="false" customHeight="false" outlineLevel="0" collapsed="false">
      <c r="A7" s="8"/>
      <c r="B7" s="8"/>
      <c r="C7" s="8"/>
      <c r="D7" s="8"/>
      <c r="E7" s="8"/>
    </row>
    <row r="8" customFormat="false" ht="15" hidden="false" customHeight="false" outlineLevel="0" collapsed="false">
      <c r="A8" s="8"/>
      <c r="B8" s="8"/>
      <c r="C8" s="8"/>
      <c r="D8" s="8"/>
      <c r="E8" s="8"/>
    </row>
    <row r="9" customFormat="false" ht="15" hidden="false" customHeight="false" outlineLevel="0" collapsed="false">
      <c r="A9" s="8"/>
      <c r="B9" s="8"/>
      <c r="C9" s="8"/>
      <c r="D9" s="8"/>
      <c r="E9" s="8"/>
    </row>
    <row r="10" customFormat="false" ht="15" hidden="false" customHeight="false" outlineLevel="0" collapsed="false">
      <c r="A10" s="8"/>
      <c r="B10" s="8"/>
      <c r="C10" s="8"/>
      <c r="D10" s="8"/>
      <c r="E10" s="8"/>
    </row>
    <row r="11" customFormat="false" ht="15" hidden="false" customHeight="false" outlineLevel="0" collapsed="false">
      <c r="A11" s="8"/>
      <c r="B11" s="8"/>
      <c r="C11" s="8"/>
      <c r="D11" s="8"/>
      <c r="E11" s="8"/>
    </row>
    <row r="12" customFormat="false" ht="15" hidden="false" customHeight="false" outlineLevel="0" collapsed="false">
      <c r="A12" s="8"/>
      <c r="B12" s="8"/>
      <c r="C12" s="8"/>
      <c r="D12" s="8"/>
      <c r="E12" s="8"/>
    </row>
    <row r="13" customFormat="false" ht="15" hidden="false" customHeight="false" outlineLevel="0" collapsed="false">
      <c r="A13" s="8"/>
      <c r="B13" s="8"/>
      <c r="C13" s="8"/>
      <c r="D13" s="8"/>
      <c r="E13" s="8"/>
    </row>
    <row r="14" customFormat="false" ht="15" hidden="false" customHeight="false" outlineLevel="0" collapsed="false">
      <c r="A14" s="8"/>
      <c r="B14" s="8"/>
      <c r="C14" s="8"/>
      <c r="D14" s="8"/>
      <c r="E14" s="8"/>
    </row>
    <row r="15" customFormat="false" ht="15" hidden="false" customHeight="false" outlineLevel="0" collapsed="false">
      <c r="A15" s="8"/>
      <c r="B15" s="8"/>
      <c r="C15" s="8"/>
      <c r="D15" s="8"/>
      <c r="E15" s="8"/>
    </row>
    <row r="16" customFormat="false" ht="15" hidden="false" customHeight="false" outlineLevel="0" collapsed="false">
      <c r="A16" s="8"/>
      <c r="B16" s="8"/>
      <c r="C16" s="8"/>
      <c r="D16" s="8"/>
      <c r="E16" s="8"/>
    </row>
    <row r="17" customFormat="false" ht="15" hidden="false" customHeight="false" outlineLevel="0" collapsed="false">
      <c r="A17" s="8"/>
      <c r="B17" s="8"/>
      <c r="C17" s="8"/>
      <c r="D17" s="8"/>
      <c r="E17" s="8"/>
    </row>
    <row r="18" customFormat="false" ht="15" hidden="false" customHeight="false" outlineLevel="0" collapsed="false">
      <c r="A18" s="8"/>
      <c r="B18" s="8"/>
      <c r="C18" s="8"/>
      <c r="D18" s="8"/>
      <c r="E18" s="8"/>
    </row>
    <row r="19" customFormat="false" ht="15" hidden="false" customHeight="false" outlineLevel="0" collapsed="false">
      <c r="A19" s="8"/>
      <c r="B19" s="8"/>
      <c r="C19" s="8"/>
      <c r="D19" s="8"/>
      <c r="E19" s="8"/>
    </row>
    <row r="20" customFormat="false" ht="15" hidden="false" customHeight="false" outlineLevel="0" collapsed="false">
      <c r="A20" s="8"/>
      <c r="B20" s="8"/>
      <c r="C20" s="8"/>
      <c r="D20" s="8"/>
      <c r="E20" s="8"/>
    </row>
    <row r="21" customFormat="false" ht="15" hidden="false" customHeight="false" outlineLevel="0" collapsed="false">
      <c r="A21" s="8"/>
      <c r="B21" s="8"/>
      <c r="C21" s="8"/>
      <c r="D21" s="8"/>
      <c r="E21" s="8"/>
    </row>
    <row r="22" customFormat="false" ht="15" hidden="false" customHeight="false" outlineLevel="0" collapsed="false">
      <c r="A22" s="8"/>
      <c r="B22" s="8"/>
      <c r="C22" s="8"/>
      <c r="D22" s="8"/>
      <c r="E22" s="8"/>
    </row>
    <row r="23" customFormat="false" ht="15" hidden="false" customHeight="false" outlineLevel="0" collapsed="false">
      <c r="A23" s="8"/>
      <c r="B23" s="8"/>
      <c r="C23" s="8"/>
      <c r="D23" s="8"/>
      <c r="E23" s="8"/>
    </row>
    <row r="24" customFormat="false" ht="15" hidden="false" customHeight="false" outlineLevel="0" collapsed="false">
      <c r="A24" s="8"/>
      <c r="B24" s="8"/>
      <c r="C24" s="8"/>
      <c r="D24" s="8"/>
      <c r="E24" s="8"/>
    </row>
    <row r="25" customFormat="false" ht="15" hidden="false" customHeight="false" outlineLevel="0" collapsed="false">
      <c r="A25" s="8"/>
      <c r="B25" s="8"/>
      <c r="C25" s="8"/>
      <c r="D25" s="8"/>
      <c r="E25" s="8"/>
    </row>
    <row r="26" customFormat="false" ht="15" hidden="false" customHeight="false" outlineLevel="0" collapsed="false">
      <c r="A26" s="8"/>
      <c r="B26" s="8"/>
      <c r="C26" s="8"/>
      <c r="D26" s="8"/>
      <c r="E26" s="8"/>
    </row>
    <row r="27" customFormat="false" ht="15" hidden="false" customHeight="false" outlineLevel="0" collapsed="false">
      <c r="A27" s="8"/>
      <c r="B27" s="8"/>
      <c r="C27" s="8"/>
      <c r="D27" s="8"/>
      <c r="E27" s="8"/>
    </row>
    <row r="28" customFormat="false" ht="15" hidden="false" customHeight="false" outlineLevel="0" collapsed="false">
      <c r="A28" s="8"/>
      <c r="B28" s="8"/>
      <c r="C28" s="8"/>
      <c r="D28" s="8"/>
      <c r="E28" s="8"/>
    </row>
    <row r="29" customFormat="false" ht="15" hidden="false" customHeight="false" outlineLevel="0" collapsed="false">
      <c r="A29" s="8"/>
      <c r="B29" s="8"/>
      <c r="C29" s="8"/>
      <c r="D29" s="8"/>
      <c r="E29" s="8"/>
    </row>
    <row r="30" customFormat="false" ht="15" hidden="false" customHeight="false" outlineLevel="0" collapsed="false">
      <c r="A30" s="8"/>
      <c r="B30" s="8"/>
      <c r="C30" s="8"/>
      <c r="D30" s="8"/>
      <c r="E30" s="8"/>
    </row>
    <row r="31" customFormat="false" ht="15" hidden="false" customHeight="false" outlineLevel="0" collapsed="false">
      <c r="A31" s="8"/>
      <c r="B31" s="8"/>
      <c r="C31" s="8"/>
      <c r="D31" s="8"/>
      <c r="E31" s="8"/>
    </row>
    <row r="32" customFormat="false" ht="15" hidden="false" customHeight="false" outlineLevel="0" collapsed="false">
      <c r="A32" s="8"/>
      <c r="B32" s="8"/>
      <c r="C32" s="8"/>
      <c r="D32" s="8"/>
      <c r="E32" s="8"/>
    </row>
    <row r="33" customFormat="false" ht="15" hidden="false" customHeight="false" outlineLevel="0" collapsed="false">
      <c r="A33" s="8"/>
      <c r="B33" s="8"/>
      <c r="C33" s="8"/>
      <c r="D33" s="8"/>
      <c r="E33" s="8"/>
    </row>
    <row r="34" customFormat="false" ht="15" hidden="false" customHeight="false" outlineLevel="0" collapsed="false">
      <c r="A34" s="8"/>
      <c r="B34" s="8"/>
      <c r="C34" s="8"/>
      <c r="D34" s="8"/>
      <c r="E34" s="8"/>
    </row>
    <row r="35" customFormat="false" ht="15" hidden="false" customHeight="false" outlineLevel="0" collapsed="false">
      <c r="A35" s="8"/>
      <c r="B35" s="8"/>
      <c r="C35" s="8"/>
      <c r="D35" s="8"/>
      <c r="E35" s="8"/>
    </row>
    <row r="36" customFormat="false" ht="15" hidden="false" customHeight="false" outlineLevel="0" collapsed="false">
      <c r="A36" s="8"/>
      <c r="B36" s="8"/>
      <c r="C36" s="8"/>
      <c r="D36" s="8"/>
      <c r="E36" s="8"/>
    </row>
    <row r="37" customFormat="false" ht="15" hidden="false" customHeight="false" outlineLevel="0" collapsed="false">
      <c r="A37" s="8"/>
      <c r="B37" s="8"/>
      <c r="C37" s="8"/>
      <c r="D37" s="8"/>
      <c r="E37" s="8"/>
    </row>
    <row r="38" customFormat="false" ht="15" hidden="false" customHeight="false" outlineLevel="0" collapsed="false">
      <c r="A38" s="8"/>
      <c r="B38" s="8"/>
      <c r="C38" s="8"/>
      <c r="D38" s="8"/>
      <c r="E38" s="8"/>
    </row>
    <row r="39" customFormat="false" ht="15" hidden="false" customHeight="false" outlineLevel="0" collapsed="false">
      <c r="A39" s="8"/>
      <c r="B39" s="8"/>
      <c r="C39" s="8"/>
      <c r="D39" s="8"/>
      <c r="E39" s="8"/>
    </row>
    <row r="40" customFormat="false" ht="15" hidden="false" customHeight="false" outlineLevel="0" collapsed="false">
      <c r="A40" s="8"/>
      <c r="B40" s="8"/>
      <c r="C40" s="8"/>
      <c r="D40" s="8"/>
      <c r="E40" s="8"/>
    </row>
    <row r="41" customFormat="false" ht="15" hidden="false" customHeight="false" outlineLevel="0" collapsed="false">
      <c r="A41" s="8"/>
      <c r="B41" s="8"/>
      <c r="C41" s="8"/>
      <c r="D41" s="8"/>
      <c r="E41" s="8"/>
    </row>
  </sheetData>
  <dataValidations count="1">
    <dataValidation allowBlank="true" errorStyle="stop" operator="between" showDropDown="false" showErrorMessage="false" showInputMessage="false" sqref="B2:B41" type="list">
      <formula1>"EF I,EF II,EM"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5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0"/>
    <col collapsed="false" customWidth="true" hidden="false" outlineLevel="0" max="4" min="3" style="0" width="11"/>
    <col collapsed="false" customWidth="true" hidden="false" outlineLevel="0" max="5" min="5" style="0" width="8"/>
    <col collapsed="false" customWidth="true" hidden="false" outlineLevel="0" max="7" min="6" style="0" width="10"/>
    <col collapsed="false" customWidth="true" hidden="false" outlineLevel="0" max="8" min="8" style="0" width="11"/>
    <col collapsed="false" customWidth="true" hidden="false" outlineLevel="0" max="12" min="9" style="0" width="13"/>
    <col collapsed="false" customWidth="true" hidden="false" outlineLevel="0" max="13" min="13" style="0" width="14"/>
  </cols>
  <sheetData>
    <row r="1" customFormat="false" ht="36" hidden="false" customHeight="true" outlineLevel="0" collapsed="false">
      <c r="A1" s="7" t="s">
        <v>32</v>
      </c>
      <c r="B1" s="7" t="s">
        <v>18</v>
      </c>
      <c r="C1" s="7" t="s">
        <v>33</v>
      </c>
      <c r="D1" s="7" t="s">
        <v>34</v>
      </c>
      <c r="E1" s="7" t="s">
        <v>35</v>
      </c>
      <c r="F1" s="7" t="s">
        <v>36</v>
      </c>
      <c r="G1" s="7" t="s">
        <v>37</v>
      </c>
      <c r="H1" s="7" t="s">
        <v>38</v>
      </c>
      <c r="I1" s="7" t="s">
        <v>39</v>
      </c>
      <c r="J1" s="7" t="s">
        <v>40</v>
      </c>
      <c r="K1" s="7" t="s">
        <v>41</v>
      </c>
      <c r="L1" s="7" t="s">
        <v>42</v>
      </c>
      <c r="M1" s="7" t="s">
        <v>22</v>
      </c>
    </row>
    <row r="2" customFormat="false" ht="15" hidden="false" customHeight="false" outlineLevel="0" collapsed="false">
      <c r="A2" s="8" t="s">
        <v>43</v>
      </c>
      <c r="B2" s="8" t="s">
        <v>23</v>
      </c>
      <c r="C2" s="8" t="n">
        <v>4</v>
      </c>
      <c r="D2" s="8" t="n">
        <v>8</v>
      </c>
      <c r="E2" s="9" t="n">
        <f aca="false">IF(B2="","",IFERROR(INDEX(Turmas!$C$2:$C$41,MATCH(B2,Turmas!$A$2:$A$41,0)),""))</f>
        <v>11</v>
      </c>
      <c r="F2" s="10" t="n">
        <f aca="false">IF(OR(C2="",E2=""),"",C2/E2)</f>
        <v>0.363636363636364</v>
      </c>
      <c r="G2" s="10" t="n">
        <f aca="false">IF(OR(D2="",E2=""),"",D2/E2)</f>
        <v>0.727272727272727</v>
      </c>
      <c r="H2" s="10" t="n">
        <f aca="false">IF(OR(F2="",G2=""),"",G2-F2)</f>
        <v>0.363636363636364</v>
      </c>
      <c r="I2" s="8" t="n">
        <v>1</v>
      </c>
      <c r="J2" s="8" t="n">
        <v>3</v>
      </c>
      <c r="K2" s="8"/>
      <c r="L2" s="8"/>
      <c r="M2" s="8" t="s">
        <v>26</v>
      </c>
    </row>
    <row r="3" customFormat="false" ht="15" hidden="false" customHeight="false" outlineLevel="0" collapsed="false">
      <c r="A3" s="8" t="s">
        <v>44</v>
      </c>
      <c r="B3" s="8" t="s">
        <v>23</v>
      </c>
      <c r="C3" s="8" t="n">
        <v>6</v>
      </c>
      <c r="D3" s="8" t="n">
        <v>9</v>
      </c>
      <c r="E3" s="9" t="n">
        <f aca="false">IF(B3="","",IFERROR(INDEX(Turmas!$C$2:$C$41,MATCH(B3,Turmas!$A$2:$A$41,0)),""))</f>
        <v>11</v>
      </c>
      <c r="F3" s="10" t="n">
        <f aca="false">IF(OR(C3="",E3=""),"",C3/E3)</f>
        <v>0.545454545454545</v>
      </c>
      <c r="G3" s="10" t="n">
        <f aca="false">IF(OR(D3="",E3=""),"",D3/E3)</f>
        <v>0.818181818181818</v>
      </c>
      <c r="H3" s="10" t="n">
        <f aca="false">IF(OR(F3="",G3=""),"",G3-F3)</f>
        <v>0.272727272727273</v>
      </c>
      <c r="I3" s="8" t="n">
        <v>1</v>
      </c>
      <c r="J3" s="8" t="n">
        <v>2</v>
      </c>
      <c r="K3" s="8"/>
      <c r="L3" s="8"/>
      <c r="M3" s="8" t="s">
        <v>26</v>
      </c>
    </row>
    <row r="4" customFormat="false" ht="15" hidden="false" customHeight="false" outlineLevel="0" collapsed="false">
      <c r="A4" s="8" t="s">
        <v>45</v>
      </c>
      <c r="B4" s="8" t="s">
        <v>23</v>
      </c>
      <c r="C4" s="8" t="n">
        <v>3</v>
      </c>
      <c r="D4" s="8" t="n">
        <v>8</v>
      </c>
      <c r="E4" s="9" t="n">
        <f aca="false">IF(B4="","",IFERROR(INDEX(Turmas!$C$2:$C$41,MATCH(B4,Turmas!$A$2:$A$41,0)),""))</f>
        <v>11</v>
      </c>
      <c r="F4" s="10" t="n">
        <f aca="false">IF(OR(C4="",E4=""),"",C4/E4)</f>
        <v>0.272727272727273</v>
      </c>
      <c r="G4" s="10" t="n">
        <f aca="false">IF(OR(D4="",E4=""),"",D4/E4)</f>
        <v>0.727272727272727</v>
      </c>
      <c r="H4" s="10" t="n">
        <f aca="false">IF(OR(F4="",G4=""),"",G4-F4)</f>
        <v>0.454545454545455</v>
      </c>
      <c r="I4" s="8" t="n">
        <v>2</v>
      </c>
      <c r="J4" s="8" t="n">
        <v>2</v>
      </c>
      <c r="K4" s="8"/>
      <c r="L4" s="8"/>
      <c r="M4" s="8" t="s">
        <v>26</v>
      </c>
    </row>
    <row r="5" customFormat="false" ht="15" hidden="false" customHeight="false" outlineLevel="0" collapsed="false">
      <c r="A5" s="8" t="s">
        <v>46</v>
      </c>
      <c r="B5" s="8" t="s">
        <v>23</v>
      </c>
      <c r="C5" s="8" t="n">
        <v>4</v>
      </c>
      <c r="D5" s="8" t="n">
        <v>8</v>
      </c>
      <c r="E5" s="9" t="n">
        <f aca="false">IF(B5="","",IFERROR(INDEX(Turmas!$C$2:$C$41,MATCH(B5,Turmas!$A$2:$A$41,0)),""))</f>
        <v>11</v>
      </c>
      <c r="F5" s="10" t="n">
        <f aca="false">IF(OR(C5="",E5=""),"",C5/E5)</f>
        <v>0.363636363636364</v>
      </c>
      <c r="G5" s="10" t="n">
        <f aca="false">IF(OR(D5="",E5=""),"",D5/E5)</f>
        <v>0.727272727272727</v>
      </c>
      <c r="H5" s="10" t="n">
        <f aca="false">IF(OR(F5="",G5=""),"",G5-F5)</f>
        <v>0.363636363636364</v>
      </c>
      <c r="I5" s="8" t="n">
        <v>2</v>
      </c>
      <c r="J5" s="8" t="n">
        <v>2</v>
      </c>
      <c r="K5" s="8"/>
      <c r="L5" s="8"/>
      <c r="M5" s="8" t="s">
        <v>26</v>
      </c>
    </row>
    <row r="6" customFormat="false" ht="15" hidden="false" customHeight="false" outlineLevel="0" collapsed="false">
      <c r="A6" s="8" t="s">
        <v>47</v>
      </c>
      <c r="B6" s="8" t="s">
        <v>27</v>
      </c>
      <c r="C6" s="8" t="n">
        <v>4</v>
      </c>
      <c r="D6" s="8" t="n">
        <v>8</v>
      </c>
      <c r="E6" s="9" t="n">
        <f aca="false">IF(B6="","",IFERROR(INDEX(Turmas!$C$2:$C$41,MATCH(B6,Turmas!$A$2:$A$41,0)),""))</f>
        <v>14</v>
      </c>
      <c r="F6" s="10" t="n">
        <f aca="false">IF(OR(C6="",E6=""),"",C6/E6)</f>
        <v>0.285714285714286</v>
      </c>
      <c r="G6" s="10" t="n">
        <f aca="false">IF(OR(D6="",E6=""),"",D6/E6)</f>
        <v>0.571428571428571</v>
      </c>
      <c r="H6" s="10" t="n">
        <f aca="false">IF(OR(F6="",G6=""),"",G6-F6)</f>
        <v>0.285714285714286</v>
      </c>
      <c r="I6" s="8" t="n">
        <v>1</v>
      </c>
      <c r="J6" s="8" t="n">
        <v>2</v>
      </c>
      <c r="K6" s="8" t="n">
        <v>2.7</v>
      </c>
      <c r="L6" s="8" t="n">
        <v>3.4</v>
      </c>
      <c r="M6" s="8" t="s">
        <v>26</v>
      </c>
    </row>
    <row r="7" customFormat="false" ht="15" hidden="false" customHeight="false" outlineLevel="0" collapsed="false">
      <c r="A7" s="8" t="s">
        <v>48</v>
      </c>
      <c r="B7" s="8" t="s">
        <v>27</v>
      </c>
      <c r="C7" s="8" t="n">
        <v>6</v>
      </c>
      <c r="D7" s="8" t="n">
        <v>9</v>
      </c>
      <c r="E7" s="9" t="n">
        <f aca="false">IF(B7="","",IFERROR(INDEX(Turmas!$C$2:$C$41,MATCH(B7,Turmas!$A$2:$A$41,0)),""))</f>
        <v>14</v>
      </c>
      <c r="F7" s="10" t="n">
        <f aca="false">IF(OR(C7="",E7=""),"",C7/E7)</f>
        <v>0.428571428571429</v>
      </c>
      <c r="G7" s="10" t="n">
        <f aca="false">IF(OR(D7="",E7=""),"",D7/E7)</f>
        <v>0.642857142857143</v>
      </c>
      <c r="H7" s="10" t="n">
        <f aca="false">IF(OR(F7="",G7=""),"",G7-F7)</f>
        <v>0.214285714285714</v>
      </c>
      <c r="I7" s="8" t="n">
        <v>1</v>
      </c>
      <c r="J7" s="8" t="n">
        <v>3</v>
      </c>
      <c r="K7" s="8" t="n">
        <v>2.2</v>
      </c>
      <c r="L7" s="8" t="n">
        <v>3.5</v>
      </c>
      <c r="M7" s="8" t="s">
        <v>26</v>
      </c>
    </row>
    <row r="8" customFormat="false" ht="15" hidden="false" customHeight="false" outlineLevel="0" collapsed="false">
      <c r="A8" s="8" t="s">
        <v>49</v>
      </c>
      <c r="B8" s="8" t="s">
        <v>27</v>
      </c>
      <c r="C8" s="8" t="n">
        <v>6</v>
      </c>
      <c r="D8" s="8" t="n">
        <v>8</v>
      </c>
      <c r="E8" s="9" t="n">
        <f aca="false">IF(B8="","",IFERROR(INDEX(Turmas!$C$2:$C$41,MATCH(B8,Turmas!$A$2:$A$41,0)),""))</f>
        <v>14</v>
      </c>
      <c r="F8" s="10" t="n">
        <f aca="false">IF(OR(C8="",E8=""),"",C8/E8)</f>
        <v>0.428571428571429</v>
      </c>
      <c r="G8" s="10" t="n">
        <f aca="false">IF(OR(D8="",E8=""),"",D8/E8)</f>
        <v>0.571428571428571</v>
      </c>
      <c r="H8" s="10" t="n">
        <f aca="false">IF(OR(F8="",G8=""),"",G8-F8)</f>
        <v>0.142857142857143</v>
      </c>
      <c r="I8" s="8" t="n">
        <v>2</v>
      </c>
      <c r="J8" s="8" t="n">
        <v>3</v>
      </c>
      <c r="K8" s="8" t="n">
        <v>2.4</v>
      </c>
      <c r="L8" s="8" t="n">
        <v>2.9</v>
      </c>
      <c r="M8" s="8" t="s">
        <v>26</v>
      </c>
    </row>
    <row r="9" customFormat="false" ht="15" hidden="false" customHeight="false" outlineLevel="0" collapsed="false">
      <c r="A9" s="8" t="s">
        <v>50</v>
      </c>
      <c r="B9" s="8" t="s">
        <v>27</v>
      </c>
      <c r="C9" s="8" t="n">
        <v>7</v>
      </c>
      <c r="D9" s="8" t="n">
        <v>11</v>
      </c>
      <c r="E9" s="9" t="n">
        <f aca="false">IF(B9="","",IFERROR(INDEX(Turmas!$C$2:$C$41,MATCH(B9,Turmas!$A$2:$A$41,0)),""))</f>
        <v>14</v>
      </c>
      <c r="F9" s="10" t="n">
        <f aca="false">IF(OR(C9="",E9=""),"",C9/E9)</f>
        <v>0.5</v>
      </c>
      <c r="G9" s="10" t="n">
        <f aca="false">IF(OR(D9="",E9=""),"",D9/E9)</f>
        <v>0.785714285714286</v>
      </c>
      <c r="H9" s="10" t="n">
        <f aca="false">IF(OR(F9="",G9=""),"",G9-F9)</f>
        <v>0.285714285714286</v>
      </c>
      <c r="I9" s="8" t="n">
        <v>1</v>
      </c>
      <c r="J9" s="8" t="n">
        <v>3</v>
      </c>
      <c r="K9" s="8" t="n">
        <v>2</v>
      </c>
      <c r="L9" s="8" t="n">
        <v>3</v>
      </c>
      <c r="M9" s="8" t="s">
        <v>26</v>
      </c>
    </row>
    <row r="10" customFormat="false" ht="15" hidden="false" customHeight="false" outlineLevel="0" collapsed="false">
      <c r="A10" s="8" t="s">
        <v>51</v>
      </c>
      <c r="B10" s="8" t="s">
        <v>30</v>
      </c>
      <c r="C10" s="8" t="n">
        <v>7</v>
      </c>
      <c r="D10" s="8" t="n">
        <v>10</v>
      </c>
      <c r="E10" s="9" t="n">
        <f aca="false">IF(B10="","",IFERROR(INDEX(Turmas!$C$2:$C$41,MATCH(B10,Turmas!$A$2:$A$41,0)),""))</f>
        <v>15</v>
      </c>
      <c r="F10" s="10" t="n">
        <f aca="false">IF(OR(C10="",E10=""),"",C10/E10)</f>
        <v>0.466666666666667</v>
      </c>
      <c r="G10" s="10" t="n">
        <f aca="false">IF(OR(D10="",E10=""),"",D10/E10)</f>
        <v>0.666666666666667</v>
      </c>
      <c r="H10" s="10" t="n">
        <f aca="false">IF(OR(F10="",G10=""),"",G10-F10)</f>
        <v>0.2</v>
      </c>
      <c r="I10" s="8" t="n">
        <v>2</v>
      </c>
      <c r="J10" s="8" t="n">
        <v>3</v>
      </c>
      <c r="K10" s="8" t="n">
        <v>2.5</v>
      </c>
      <c r="L10" s="8" t="n">
        <v>3.1</v>
      </c>
      <c r="M10" s="8" t="s">
        <v>26</v>
      </c>
    </row>
    <row r="11" customFormat="false" ht="15" hidden="false" customHeight="false" outlineLevel="0" collapsed="false">
      <c r="A11" s="8" t="s">
        <v>52</v>
      </c>
      <c r="B11" s="8" t="s">
        <v>30</v>
      </c>
      <c r="C11" s="8" t="n">
        <v>6</v>
      </c>
      <c r="D11" s="8" t="n">
        <v>9</v>
      </c>
      <c r="E11" s="9" t="n">
        <f aca="false">IF(B11="","",IFERROR(INDEX(Turmas!$C$2:$C$41,MATCH(B11,Turmas!$A$2:$A$41,0)),""))</f>
        <v>15</v>
      </c>
      <c r="F11" s="10" t="n">
        <f aca="false">IF(OR(C11="",E11=""),"",C11/E11)</f>
        <v>0.4</v>
      </c>
      <c r="G11" s="10" t="n">
        <f aca="false">IF(OR(D11="",E11=""),"",D11/E11)</f>
        <v>0.6</v>
      </c>
      <c r="H11" s="10" t="n">
        <f aca="false">IF(OR(F11="",G11=""),"",G11-F11)</f>
        <v>0.2</v>
      </c>
      <c r="I11" s="8" t="n">
        <v>2</v>
      </c>
      <c r="J11" s="8" t="n">
        <v>3</v>
      </c>
      <c r="K11" s="8" t="n">
        <v>2.7</v>
      </c>
      <c r="L11" s="8" t="n">
        <v>2.8</v>
      </c>
      <c r="M11" s="8" t="s">
        <v>26</v>
      </c>
    </row>
    <row r="12" customFormat="false" ht="15" hidden="false" customHeight="false" outlineLevel="0" collapsed="false">
      <c r="A12" s="8" t="s">
        <v>53</v>
      </c>
      <c r="B12" s="8" t="s">
        <v>30</v>
      </c>
      <c r="C12" s="8" t="n">
        <v>5</v>
      </c>
      <c r="D12" s="8" t="n">
        <v>10</v>
      </c>
      <c r="E12" s="9" t="n">
        <f aca="false">IF(B12="","",IFERROR(INDEX(Turmas!$C$2:$C$41,MATCH(B12,Turmas!$A$2:$A$41,0)),""))</f>
        <v>15</v>
      </c>
      <c r="F12" s="10" t="n">
        <f aca="false">IF(OR(C12="",E12=""),"",C12/E12)</f>
        <v>0.333333333333333</v>
      </c>
      <c r="G12" s="10" t="n">
        <f aca="false">IF(OR(D12="",E12=""),"",D12/E12)</f>
        <v>0.666666666666667</v>
      </c>
      <c r="H12" s="10" t="n">
        <f aca="false">IF(OR(F12="",G12=""),"",G12-F12)</f>
        <v>0.333333333333333</v>
      </c>
      <c r="I12" s="8" t="n">
        <v>2</v>
      </c>
      <c r="J12" s="8" t="n">
        <v>3</v>
      </c>
      <c r="K12" s="8" t="n">
        <v>2.6</v>
      </c>
      <c r="L12" s="8" t="n">
        <v>2.9</v>
      </c>
      <c r="M12" s="8" t="s">
        <v>26</v>
      </c>
    </row>
    <row r="13" customFormat="false" ht="15" hidden="false" customHeight="false" outlineLevel="0" collapsed="false">
      <c r="A13" s="8"/>
      <c r="B13" s="8"/>
      <c r="C13" s="8"/>
      <c r="D13" s="8"/>
      <c r="E13" s="9" t="str">
        <f aca="false">IF(B13="","",IFERROR(INDEX(Turmas!$C$2:$C$41,MATCH(B13,Turmas!$A$2:$A$41,0)),""))</f>
        <v/>
      </c>
      <c r="F13" s="10" t="str">
        <f aca="false">IF(OR(C13="",E13=""),"",C13/E13)</f>
        <v/>
      </c>
      <c r="G13" s="10" t="str">
        <f aca="false">IF(OR(D13="",E13=""),"",D13/E13)</f>
        <v/>
      </c>
      <c r="H13" s="10" t="str">
        <f aca="false">IF(OR(F13="",G13=""),"",G13-F13)</f>
        <v/>
      </c>
      <c r="I13" s="8"/>
      <c r="J13" s="8"/>
      <c r="K13" s="8"/>
      <c r="L13" s="8"/>
      <c r="M13" s="8"/>
    </row>
    <row r="14" customFormat="false" ht="15" hidden="false" customHeight="false" outlineLevel="0" collapsed="false">
      <c r="A14" s="8"/>
      <c r="B14" s="8"/>
      <c r="C14" s="8"/>
      <c r="D14" s="8"/>
      <c r="E14" s="9" t="str">
        <f aca="false">IF(B14="","",IFERROR(INDEX(Turmas!$C$2:$C$41,MATCH(B14,Turmas!$A$2:$A$41,0)),""))</f>
        <v/>
      </c>
      <c r="F14" s="10" t="str">
        <f aca="false">IF(OR(C14="",E14=""),"",C14/E14)</f>
        <v/>
      </c>
      <c r="G14" s="10" t="str">
        <f aca="false">IF(OR(D14="",E14=""),"",D14/E14)</f>
        <v/>
      </c>
      <c r="H14" s="10" t="str">
        <f aca="false">IF(OR(F14="",G14=""),"",G14-F14)</f>
        <v/>
      </c>
      <c r="I14" s="8"/>
      <c r="J14" s="8"/>
      <c r="K14" s="8"/>
      <c r="L14" s="8"/>
      <c r="M14" s="8"/>
    </row>
    <row r="15" customFormat="false" ht="15" hidden="false" customHeight="false" outlineLevel="0" collapsed="false">
      <c r="A15" s="8"/>
      <c r="B15" s="8"/>
      <c r="C15" s="8"/>
      <c r="D15" s="8"/>
      <c r="E15" s="9" t="str">
        <f aca="false">IF(B15="","",IFERROR(INDEX(Turmas!$C$2:$C$41,MATCH(B15,Turmas!$A$2:$A$41,0)),""))</f>
        <v/>
      </c>
      <c r="F15" s="10" t="str">
        <f aca="false">IF(OR(C15="",E15=""),"",C15/E15)</f>
        <v/>
      </c>
      <c r="G15" s="10" t="str">
        <f aca="false">IF(OR(D15="",E15=""),"",D15/E15)</f>
        <v/>
      </c>
      <c r="H15" s="10" t="str">
        <f aca="false">IF(OR(F15="",G15=""),"",G15-F15)</f>
        <v/>
      </c>
      <c r="I15" s="8"/>
      <c r="J15" s="8"/>
      <c r="K15" s="8"/>
      <c r="L15" s="8"/>
      <c r="M15" s="8"/>
    </row>
    <row r="16" customFormat="false" ht="15" hidden="false" customHeight="false" outlineLevel="0" collapsed="false">
      <c r="A16" s="8"/>
      <c r="B16" s="8"/>
      <c r="C16" s="8"/>
      <c r="D16" s="8"/>
      <c r="E16" s="9" t="str">
        <f aca="false">IF(B16="","",IFERROR(INDEX(Turmas!$C$2:$C$41,MATCH(B16,Turmas!$A$2:$A$41,0)),""))</f>
        <v/>
      </c>
      <c r="F16" s="10" t="str">
        <f aca="false">IF(OR(C16="",E16=""),"",C16/E16)</f>
        <v/>
      </c>
      <c r="G16" s="10" t="str">
        <f aca="false">IF(OR(D16="",E16=""),"",D16/E16)</f>
        <v/>
      </c>
      <c r="H16" s="10" t="str">
        <f aca="false">IF(OR(F16="",G16=""),"",G16-F16)</f>
        <v/>
      </c>
      <c r="I16" s="8"/>
      <c r="J16" s="8"/>
      <c r="K16" s="8"/>
      <c r="L16" s="8"/>
      <c r="M16" s="8"/>
    </row>
    <row r="17" customFormat="false" ht="15" hidden="false" customHeight="false" outlineLevel="0" collapsed="false">
      <c r="A17" s="8"/>
      <c r="B17" s="8"/>
      <c r="C17" s="8"/>
      <c r="D17" s="8"/>
      <c r="E17" s="9" t="str">
        <f aca="false">IF(B17="","",IFERROR(INDEX(Turmas!$C$2:$C$41,MATCH(B17,Turmas!$A$2:$A$41,0)),""))</f>
        <v/>
      </c>
      <c r="F17" s="10" t="str">
        <f aca="false">IF(OR(C17="",E17=""),"",C17/E17)</f>
        <v/>
      </c>
      <c r="G17" s="10" t="str">
        <f aca="false">IF(OR(D17="",E17=""),"",D17/E17)</f>
        <v/>
      </c>
      <c r="H17" s="10" t="str">
        <f aca="false">IF(OR(F17="",G17=""),"",G17-F17)</f>
        <v/>
      </c>
      <c r="I17" s="8"/>
      <c r="J17" s="8"/>
      <c r="K17" s="8"/>
      <c r="L17" s="8"/>
      <c r="M17" s="8"/>
    </row>
    <row r="18" customFormat="false" ht="15" hidden="false" customHeight="false" outlineLevel="0" collapsed="false">
      <c r="A18" s="8"/>
      <c r="B18" s="8"/>
      <c r="C18" s="8"/>
      <c r="D18" s="8"/>
      <c r="E18" s="9" t="str">
        <f aca="false">IF(B18="","",IFERROR(INDEX(Turmas!$C$2:$C$41,MATCH(B18,Turmas!$A$2:$A$41,0)),""))</f>
        <v/>
      </c>
      <c r="F18" s="10" t="str">
        <f aca="false">IF(OR(C18="",E18=""),"",C18/E18)</f>
        <v/>
      </c>
      <c r="G18" s="10" t="str">
        <f aca="false">IF(OR(D18="",E18=""),"",D18/E18)</f>
        <v/>
      </c>
      <c r="H18" s="10" t="str">
        <f aca="false">IF(OR(F18="",G18=""),"",G18-F18)</f>
        <v/>
      </c>
      <c r="I18" s="8"/>
      <c r="J18" s="8"/>
      <c r="K18" s="8"/>
      <c r="L18" s="8"/>
      <c r="M18" s="8"/>
    </row>
    <row r="19" customFormat="false" ht="15" hidden="false" customHeight="false" outlineLevel="0" collapsed="false">
      <c r="A19" s="8"/>
      <c r="B19" s="8"/>
      <c r="C19" s="8"/>
      <c r="D19" s="8"/>
      <c r="E19" s="9" t="str">
        <f aca="false">IF(B19="","",IFERROR(INDEX(Turmas!$C$2:$C$41,MATCH(B19,Turmas!$A$2:$A$41,0)),""))</f>
        <v/>
      </c>
      <c r="F19" s="10" t="str">
        <f aca="false">IF(OR(C19="",E19=""),"",C19/E19)</f>
        <v/>
      </c>
      <c r="G19" s="10" t="str">
        <f aca="false">IF(OR(D19="",E19=""),"",D19/E19)</f>
        <v/>
      </c>
      <c r="H19" s="10" t="str">
        <f aca="false">IF(OR(F19="",G19=""),"",G19-F19)</f>
        <v/>
      </c>
      <c r="I19" s="8"/>
      <c r="J19" s="8"/>
      <c r="K19" s="8"/>
      <c r="L19" s="8"/>
      <c r="M19" s="8"/>
    </row>
    <row r="20" customFormat="false" ht="15" hidden="false" customHeight="false" outlineLevel="0" collapsed="false">
      <c r="A20" s="8"/>
      <c r="B20" s="8"/>
      <c r="C20" s="8"/>
      <c r="D20" s="8"/>
      <c r="E20" s="9" t="str">
        <f aca="false">IF(B20="","",IFERROR(INDEX(Turmas!$C$2:$C$41,MATCH(B20,Turmas!$A$2:$A$41,0)),""))</f>
        <v/>
      </c>
      <c r="F20" s="10" t="str">
        <f aca="false">IF(OR(C20="",E20=""),"",C20/E20)</f>
        <v/>
      </c>
      <c r="G20" s="10" t="str">
        <f aca="false">IF(OR(D20="",E20=""),"",D20/E20)</f>
        <v/>
      </c>
      <c r="H20" s="10" t="str">
        <f aca="false">IF(OR(F20="",G20=""),"",G20-F20)</f>
        <v/>
      </c>
      <c r="I20" s="8"/>
      <c r="J20" s="8"/>
      <c r="K20" s="8"/>
      <c r="L20" s="8"/>
      <c r="M20" s="8"/>
    </row>
    <row r="21" customFormat="false" ht="15" hidden="false" customHeight="false" outlineLevel="0" collapsed="false">
      <c r="A21" s="8"/>
      <c r="B21" s="8"/>
      <c r="C21" s="8"/>
      <c r="D21" s="8"/>
      <c r="E21" s="9" t="str">
        <f aca="false">IF(B21="","",IFERROR(INDEX(Turmas!$C$2:$C$41,MATCH(B21,Turmas!$A$2:$A$41,0)),""))</f>
        <v/>
      </c>
      <c r="F21" s="10" t="str">
        <f aca="false">IF(OR(C21="",E21=""),"",C21/E21)</f>
        <v/>
      </c>
      <c r="G21" s="10" t="str">
        <f aca="false">IF(OR(D21="",E21=""),"",D21/E21)</f>
        <v/>
      </c>
      <c r="H21" s="10" t="str">
        <f aca="false">IF(OR(F21="",G21=""),"",G21-F21)</f>
        <v/>
      </c>
      <c r="I21" s="8"/>
      <c r="J21" s="8"/>
      <c r="K21" s="8"/>
      <c r="L21" s="8"/>
      <c r="M21" s="8"/>
    </row>
    <row r="22" customFormat="false" ht="15" hidden="false" customHeight="false" outlineLevel="0" collapsed="false">
      <c r="A22" s="8"/>
      <c r="B22" s="8"/>
      <c r="C22" s="8"/>
      <c r="D22" s="8"/>
      <c r="E22" s="9" t="str">
        <f aca="false">IF(B22="","",IFERROR(INDEX(Turmas!$C$2:$C$41,MATCH(B22,Turmas!$A$2:$A$41,0)),""))</f>
        <v/>
      </c>
      <c r="F22" s="10" t="str">
        <f aca="false">IF(OR(C22="",E22=""),"",C22/E22)</f>
        <v/>
      </c>
      <c r="G22" s="10" t="str">
        <f aca="false">IF(OR(D22="",E22=""),"",D22/E22)</f>
        <v/>
      </c>
      <c r="H22" s="10" t="str">
        <f aca="false">IF(OR(F22="",G22=""),"",G22-F22)</f>
        <v/>
      </c>
      <c r="I22" s="8"/>
      <c r="J22" s="8"/>
      <c r="K22" s="8"/>
      <c r="L22" s="8"/>
      <c r="M22" s="8"/>
    </row>
    <row r="23" customFormat="false" ht="15" hidden="false" customHeight="false" outlineLevel="0" collapsed="false">
      <c r="A23" s="8"/>
      <c r="B23" s="8"/>
      <c r="C23" s="8"/>
      <c r="D23" s="8"/>
      <c r="E23" s="9" t="str">
        <f aca="false">IF(B23="","",IFERROR(INDEX(Turmas!$C$2:$C$41,MATCH(B23,Turmas!$A$2:$A$41,0)),""))</f>
        <v/>
      </c>
      <c r="F23" s="10" t="str">
        <f aca="false">IF(OR(C23="",E23=""),"",C23/E23)</f>
        <v/>
      </c>
      <c r="G23" s="10" t="str">
        <f aca="false">IF(OR(D23="",E23=""),"",D23/E23)</f>
        <v/>
      </c>
      <c r="H23" s="10" t="str">
        <f aca="false">IF(OR(F23="",G23=""),"",G23-F23)</f>
        <v/>
      </c>
      <c r="I23" s="8"/>
      <c r="J23" s="8"/>
      <c r="K23" s="8"/>
      <c r="L23" s="8"/>
      <c r="M23" s="8"/>
    </row>
    <row r="24" customFormat="false" ht="15" hidden="false" customHeight="false" outlineLevel="0" collapsed="false">
      <c r="A24" s="8"/>
      <c r="B24" s="8"/>
      <c r="C24" s="8"/>
      <c r="D24" s="8"/>
      <c r="E24" s="9" t="str">
        <f aca="false">IF(B24="","",IFERROR(INDEX(Turmas!$C$2:$C$41,MATCH(B24,Turmas!$A$2:$A$41,0)),""))</f>
        <v/>
      </c>
      <c r="F24" s="10" t="str">
        <f aca="false">IF(OR(C24="",E24=""),"",C24/E24)</f>
        <v/>
      </c>
      <c r="G24" s="10" t="str">
        <f aca="false">IF(OR(D24="",E24=""),"",D24/E24)</f>
        <v/>
      </c>
      <c r="H24" s="10" t="str">
        <f aca="false">IF(OR(F24="",G24=""),"",G24-F24)</f>
        <v/>
      </c>
      <c r="I24" s="8"/>
      <c r="J24" s="8"/>
      <c r="K24" s="8"/>
      <c r="L24" s="8"/>
      <c r="M24" s="8"/>
    </row>
    <row r="25" customFormat="false" ht="15" hidden="false" customHeight="false" outlineLevel="0" collapsed="false">
      <c r="A25" s="8"/>
      <c r="B25" s="8"/>
      <c r="C25" s="8"/>
      <c r="D25" s="8"/>
      <c r="E25" s="9" t="str">
        <f aca="false">IF(B25="","",IFERROR(INDEX(Turmas!$C$2:$C$41,MATCH(B25,Turmas!$A$2:$A$41,0)),""))</f>
        <v/>
      </c>
      <c r="F25" s="10" t="str">
        <f aca="false">IF(OR(C25="",E25=""),"",C25/E25)</f>
        <v/>
      </c>
      <c r="G25" s="10" t="str">
        <f aca="false">IF(OR(D25="",E25=""),"",D25/E25)</f>
        <v/>
      </c>
      <c r="H25" s="10" t="str">
        <f aca="false">IF(OR(F25="",G25=""),"",G25-F25)</f>
        <v/>
      </c>
      <c r="I25" s="8"/>
      <c r="J25" s="8"/>
      <c r="K25" s="8"/>
      <c r="L25" s="8"/>
      <c r="M25" s="8"/>
    </row>
    <row r="26" customFormat="false" ht="15" hidden="false" customHeight="false" outlineLevel="0" collapsed="false">
      <c r="A26" s="8"/>
      <c r="B26" s="8"/>
      <c r="C26" s="8"/>
      <c r="D26" s="8"/>
      <c r="E26" s="9" t="str">
        <f aca="false">IF(B26="","",IFERROR(INDEX(Turmas!$C$2:$C$41,MATCH(B26,Turmas!$A$2:$A$41,0)),""))</f>
        <v/>
      </c>
      <c r="F26" s="10" t="str">
        <f aca="false">IF(OR(C26="",E26=""),"",C26/E26)</f>
        <v/>
      </c>
      <c r="G26" s="10" t="str">
        <f aca="false">IF(OR(D26="",E26=""),"",D26/E26)</f>
        <v/>
      </c>
      <c r="H26" s="10" t="str">
        <f aca="false">IF(OR(F26="",G26=""),"",G26-F26)</f>
        <v/>
      </c>
      <c r="I26" s="8"/>
      <c r="J26" s="8"/>
      <c r="K26" s="8"/>
      <c r="L26" s="8"/>
      <c r="M26" s="8"/>
    </row>
    <row r="27" customFormat="false" ht="15" hidden="false" customHeight="false" outlineLevel="0" collapsed="false">
      <c r="A27" s="8"/>
      <c r="B27" s="8"/>
      <c r="C27" s="8"/>
      <c r="D27" s="8"/>
      <c r="E27" s="9" t="str">
        <f aca="false">IF(B27="","",IFERROR(INDEX(Turmas!$C$2:$C$41,MATCH(B27,Turmas!$A$2:$A$41,0)),""))</f>
        <v/>
      </c>
      <c r="F27" s="10" t="str">
        <f aca="false">IF(OR(C27="",E27=""),"",C27/E27)</f>
        <v/>
      </c>
      <c r="G27" s="10" t="str">
        <f aca="false">IF(OR(D27="",E27=""),"",D27/E27)</f>
        <v/>
      </c>
      <c r="H27" s="10" t="str">
        <f aca="false">IF(OR(F27="",G27=""),"",G27-F27)</f>
        <v/>
      </c>
      <c r="I27" s="8"/>
      <c r="J27" s="8"/>
      <c r="K27" s="8"/>
      <c r="L27" s="8"/>
      <c r="M27" s="8"/>
    </row>
    <row r="28" customFormat="false" ht="15" hidden="false" customHeight="false" outlineLevel="0" collapsed="false">
      <c r="A28" s="8"/>
      <c r="B28" s="8"/>
      <c r="C28" s="8"/>
      <c r="D28" s="8"/>
      <c r="E28" s="9" t="str">
        <f aca="false">IF(B28="","",IFERROR(INDEX(Turmas!$C$2:$C$41,MATCH(B28,Turmas!$A$2:$A$41,0)),""))</f>
        <v/>
      </c>
      <c r="F28" s="10" t="str">
        <f aca="false">IF(OR(C28="",E28=""),"",C28/E28)</f>
        <v/>
      </c>
      <c r="G28" s="10" t="str">
        <f aca="false">IF(OR(D28="",E28=""),"",D28/E28)</f>
        <v/>
      </c>
      <c r="H28" s="10" t="str">
        <f aca="false">IF(OR(F28="",G28=""),"",G28-F28)</f>
        <v/>
      </c>
      <c r="I28" s="8"/>
      <c r="J28" s="8"/>
      <c r="K28" s="8"/>
      <c r="L28" s="8"/>
      <c r="M28" s="8"/>
    </row>
    <row r="29" customFormat="false" ht="15" hidden="false" customHeight="false" outlineLevel="0" collapsed="false">
      <c r="A29" s="8"/>
      <c r="B29" s="8"/>
      <c r="C29" s="8"/>
      <c r="D29" s="8"/>
      <c r="E29" s="9" t="str">
        <f aca="false">IF(B29="","",IFERROR(INDEX(Turmas!$C$2:$C$41,MATCH(B29,Turmas!$A$2:$A$41,0)),""))</f>
        <v/>
      </c>
      <c r="F29" s="10" t="str">
        <f aca="false">IF(OR(C29="",E29=""),"",C29/E29)</f>
        <v/>
      </c>
      <c r="G29" s="10" t="str">
        <f aca="false">IF(OR(D29="",E29=""),"",D29/E29)</f>
        <v/>
      </c>
      <c r="H29" s="10" t="str">
        <f aca="false">IF(OR(F29="",G29=""),"",G29-F29)</f>
        <v/>
      </c>
      <c r="I29" s="8"/>
      <c r="J29" s="8"/>
      <c r="K29" s="8"/>
      <c r="L29" s="8"/>
      <c r="M29" s="8"/>
    </row>
    <row r="30" customFormat="false" ht="15" hidden="false" customHeight="false" outlineLevel="0" collapsed="false">
      <c r="A30" s="8"/>
      <c r="B30" s="8"/>
      <c r="C30" s="8"/>
      <c r="D30" s="8"/>
      <c r="E30" s="9" t="str">
        <f aca="false">IF(B30="","",IFERROR(INDEX(Turmas!$C$2:$C$41,MATCH(B30,Turmas!$A$2:$A$41,0)),""))</f>
        <v/>
      </c>
      <c r="F30" s="10" t="str">
        <f aca="false">IF(OR(C30="",E30=""),"",C30/E30)</f>
        <v/>
      </c>
      <c r="G30" s="10" t="str">
        <f aca="false">IF(OR(D30="",E30=""),"",D30/E30)</f>
        <v/>
      </c>
      <c r="H30" s="10" t="str">
        <f aca="false">IF(OR(F30="",G30=""),"",G30-F30)</f>
        <v/>
      </c>
      <c r="I30" s="8"/>
      <c r="J30" s="8"/>
      <c r="K30" s="8"/>
      <c r="L30" s="8"/>
      <c r="M30" s="8"/>
    </row>
    <row r="31" customFormat="false" ht="15" hidden="false" customHeight="false" outlineLevel="0" collapsed="false">
      <c r="A31" s="8"/>
      <c r="B31" s="8"/>
      <c r="C31" s="8"/>
      <c r="D31" s="8"/>
      <c r="E31" s="9" t="str">
        <f aca="false">IF(B31="","",IFERROR(INDEX(Turmas!$C$2:$C$41,MATCH(B31,Turmas!$A$2:$A$41,0)),""))</f>
        <v/>
      </c>
      <c r="F31" s="10" t="str">
        <f aca="false">IF(OR(C31="",E31=""),"",C31/E31)</f>
        <v/>
      </c>
      <c r="G31" s="10" t="str">
        <f aca="false">IF(OR(D31="",E31=""),"",D31/E31)</f>
        <v/>
      </c>
      <c r="H31" s="10" t="str">
        <f aca="false">IF(OR(F31="",G31=""),"",G31-F31)</f>
        <v/>
      </c>
      <c r="I31" s="8"/>
      <c r="J31" s="8"/>
      <c r="K31" s="8"/>
      <c r="L31" s="8"/>
      <c r="M31" s="8"/>
    </row>
    <row r="32" customFormat="false" ht="15" hidden="false" customHeight="false" outlineLevel="0" collapsed="false">
      <c r="A32" s="8"/>
      <c r="B32" s="8"/>
      <c r="C32" s="8"/>
      <c r="D32" s="8"/>
      <c r="E32" s="9" t="str">
        <f aca="false">IF(B32="","",IFERROR(INDEX(Turmas!$C$2:$C$41,MATCH(B32,Turmas!$A$2:$A$41,0)),""))</f>
        <v/>
      </c>
      <c r="F32" s="10" t="str">
        <f aca="false">IF(OR(C32="",E32=""),"",C32/E32)</f>
        <v/>
      </c>
      <c r="G32" s="10" t="str">
        <f aca="false">IF(OR(D32="",E32=""),"",D32/E32)</f>
        <v/>
      </c>
      <c r="H32" s="10" t="str">
        <f aca="false">IF(OR(F32="",G32=""),"",G32-F32)</f>
        <v/>
      </c>
      <c r="I32" s="8"/>
      <c r="J32" s="8"/>
      <c r="K32" s="8"/>
      <c r="L32" s="8"/>
      <c r="M32" s="8"/>
    </row>
    <row r="33" customFormat="false" ht="15" hidden="false" customHeight="false" outlineLevel="0" collapsed="false">
      <c r="A33" s="8"/>
      <c r="B33" s="8"/>
      <c r="C33" s="8"/>
      <c r="D33" s="8"/>
      <c r="E33" s="9" t="str">
        <f aca="false">IF(B33="","",IFERROR(INDEX(Turmas!$C$2:$C$41,MATCH(B33,Turmas!$A$2:$A$41,0)),""))</f>
        <v/>
      </c>
      <c r="F33" s="10" t="str">
        <f aca="false">IF(OR(C33="",E33=""),"",C33/E33)</f>
        <v/>
      </c>
      <c r="G33" s="10" t="str">
        <f aca="false">IF(OR(D33="",E33=""),"",D33/E33)</f>
        <v/>
      </c>
      <c r="H33" s="10" t="str">
        <f aca="false">IF(OR(F33="",G33=""),"",G33-F33)</f>
        <v/>
      </c>
      <c r="I33" s="8"/>
      <c r="J33" s="8"/>
      <c r="K33" s="8"/>
      <c r="L33" s="8"/>
      <c r="M33" s="8"/>
    </row>
    <row r="34" customFormat="false" ht="15" hidden="false" customHeight="false" outlineLevel="0" collapsed="false">
      <c r="A34" s="8"/>
      <c r="B34" s="8"/>
      <c r="C34" s="8"/>
      <c r="D34" s="8"/>
      <c r="E34" s="9" t="str">
        <f aca="false">IF(B34="","",IFERROR(INDEX(Turmas!$C$2:$C$41,MATCH(B34,Turmas!$A$2:$A$41,0)),""))</f>
        <v/>
      </c>
      <c r="F34" s="10" t="str">
        <f aca="false">IF(OR(C34="",E34=""),"",C34/E34)</f>
        <v/>
      </c>
      <c r="G34" s="10" t="str">
        <f aca="false">IF(OR(D34="",E34=""),"",D34/E34)</f>
        <v/>
      </c>
      <c r="H34" s="10" t="str">
        <f aca="false">IF(OR(F34="",G34=""),"",G34-F34)</f>
        <v/>
      </c>
      <c r="I34" s="8"/>
      <c r="J34" s="8"/>
      <c r="K34" s="8"/>
      <c r="L34" s="8"/>
      <c r="M34" s="8"/>
    </row>
    <row r="35" customFormat="false" ht="15" hidden="false" customHeight="false" outlineLevel="0" collapsed="false">
      <c r="A35" s="8"/>
      <c r="B35" s="8"/>
      <c r="C35" s="8"/>
      <c r="D35" s="8"/>
      <c r="E35" s="9" t="str">
        <f aca="false">IF(B35="","",IFERROR(INDEX(Turmas!$C$2:$C$41,MATCH(B35,Turmas!$A$2:$A$41,0)),""))</f>
        <v/>
      </c>
      <c r="F35" s="10" t="str">
        <f aca="false">IF(OR(C35="",E35=""),"",C35/E35)</f>
        <v/>
      </c>
      <c r="G35" s="10" t="str">
        <f aca="false">IF(OR(D35="",E35=""),"",D35/E35)</f>
        <v/>
      </c>
      <c r="H35" s="10" t="str">
        <f aca="false">IF(OR(F35="",G35=""),"",G35-F35)</f>
        <v/>
      </c>
      <c r="I35" s="8"/>
      <c r="J35" s="8"/>
      <c r="K35" s="8"/>
      <c r="L35" s="8"/>
      <c r="M35" s="8"/>
    </row>
    <row r="36" customFormat="false" ht="15" hidden="false" customHeight="false" outlineLevel="0" collapsed="false">
      <c r="A36" s="8"/>
      <c r="B36" s="8"/>
      <c r="C36" s="8"/>
      <c r="D36" s="8"/>
      <c r="E36" s="9" t="str">
        <f aca="false">IF(B36="","",IFERROR(INDEX(Turmas!$C$2:$C$41,MATCH(B36,Turmas!$A$2:$A$41,0)),""))</f>
        <v/>
      </c>
      <c r="F36" s="10" t="str">
        <f aca="false">IF(OR(C36="",E36=""),"",C36/E36)</f>
        <v/>
      </c>
      <c r="G36" s="10" t="str">
        <f aca="false">IF(OR(D36="",E36=""),"",D36/E36)</f>
        <v/>
      </c>
      <c r="H36" s="10" t="str">
        <f aca="false">IF(OR(F36="",G36=""),"",G36-F36)</f>
        <v/>
      </c>
      <c r="I36" s="8"/>
      <c r="J36" s="8"/>
      <c r="K36" s="8"/>
      <c r="L36" s="8"/>
      <c r="M36" s="8"/>
    </row>
    <row r="37" customFormat="false" ht="15" hidden="false" customHeight="false" outlineLevel="0" collapsed="false">
      <c r="A37" s="8"/>
      <c r="B37" s="8"/>
      <c r="C37" s="8"/>
      <c r="D37" s="8"/>
      <c r="E37" s="9" t="str">
        <f aca="false">IF(B37="","",IFERROR(INDEX(Turmas!$C$2:$C$41,MATCH(B37,Turmas!$A$2:$A$41,0)),""))</f>
        <v/>
      </c>
      <c r="F37" s="10" t="str">
        <f aca="false">IF(OR(C37="",E37=""),"",C37/E37)</f>
        <v/>
      </c>
      <c r="G37" s="10" t="str">
        <f aca="false">IF(OR(D37="",E37=""),"",D37/E37)</f>
        <v/>
      </c>
      <c r="H37" s="10" t="str">
        <f aca="false">IF(OR(F37="",G37=""),"",G37-F37)</f>
        <v/>
      </c>
      <c r="I37" s="8"/>
      <c r="J37" s="8"/>
      <c r="K37" s="8"/>
      <c r="L37" s="8"/>
      <c r="M37" s="8"/>
    </row>
    <row r="38" customFormat="false" ht="15" hidden="false" customHeight="false" outlineLevel="0" collapsed="false">
      <c r="A38" s="8"/>
      <c r="B38" s="8"/>
      <c r="C38" s="8"/>
      <c r="D38" s="8"/>
      <c r="E38" s="9" t="str">
        <f aca="false">IF(B38="","",IFERROR(INDEX(Turmas!$C$2:$C$41,MATCH(B38,Turmas!$A$2:$A$41,0)),""))</f>
        <v/>
      </c>
      <c r="F38" s="10" t="str">
        <f aca="false">IF(OR(C38="",E38=""),"",C38/E38)</f>
        <v/>
      </c>
      <c r="G38" s="10" t="str">
        <f aca="false">IF(OR(D38="",E38=""),"",D38/E38)</f>
        <v/>
      </c>
      <c r="H38" s="10" t="str">
        <f aca="false">IF(OR(F38="",G38=""),"",G38-F38)</f>
        <v/>
      </c>
      <c r="I38" s="8"/>
      <c r="J38" s="8"/>
      <c r="K38" s="8"/>
      <c r="L38" s="8"/>
      <c r="M38" s="8"/>
    </row>
    <row r="39" customFormat="false" ht="15" hidden="false" customHeight="false" outlineLevel="0" collapsed="false">
      <c r="A39" s="8"/>
      <c r="B39" s="8"/>
      <c r="C39" s="8"/>
      <c r="D39" s="8"/>
      <c r="E39" s="9" t="str">
        <f aca="false">IF(B39="","",IFERROR(INDEX(Turmas!$C$2:$C$41,MATCH(B39,Turmas!$A$2:$A$41,0)),""))</f>
        <v/>
      </c>
      <c r="F39" s="10" t="str">
        <f aca="false">IF(OR(C39="",E39=""),"",C39/E39)</f>
        <v/>
      </c>
      <c r="G39" s="10" t="str">
        <f aca="false">IF(OR(D39="",E39=""),"",D39/E39)</f>
        <v/>
      </c>
      <c r="H39" s="10" t="str">
        <f aca="false">IF(OR(F39="",G39=""),"",G39-F39)</f>
        <v/>
      </c>
      <c r="I39" s="8"/>
      <c r="J39" s="8"/>
      <c r="K39" s="8"/>
      <c r="L39" s="8"/>
      <c r="M39" s="8"/>
    </row>
    <row r="40" customFormat="false" ht="15" hidden="false" customHeight="false" outlineLevel="0" collapsed="false">
      <c r="A40" s="8"/>
      <c r="B40" s="8"/>
      <c r="C40" s="8"/>
      <c r="D40" s="8"/>
      <c r="E40" s="9" t="str">
        <f aca="false">IF(B40="","",IFERROR(INDEX(Turmas!$C$2:$C$41,MATCH(B40,Turmas!$A$2:$A$41,0)),""))</f>
        <v/>
      </c>
      <c r="F40" s="10" t="str">
        <f aca="false">IF(OR(C40="",E40=""),"",C40/E40)</f>
        <v/>
      </c>
      <c r="G40" s="10" t="str">
        <f aca="false">IF(OR(D40="",E40=""),"",D40/E40)</f>
        <v/>
      </c>
      <c r="H40" s="10" t="str">
        <f aca="false">IF(OR(F40="",G40=""),"",G40-F40)</f>
        <v/>
      </c>
      <c r="I40" s="8"/>
      <c r="J40" s="8"/>
      <c r="K40" s="8"/>
      <c r="L40" s="8"/>
      <c r="M40" s="8"/>
    </row>
    <row r="41" customFormat="false" ht="15" hidden="false" customHeight="false" outlineLevel="0" collapsed="false">
      <c r="A41" s="8"/>
      <c r="B41" s="8"/>
      <c r="C41" s="8"/>
      <c r="D41" s="8"/>
      <c r="E41" s="9" t="str">
        <f aca="false">IF(B41="","",IFERROR(INDEX(Turmas!$C$2:$C$41,MATCH(B41,Turmas!$A$2:$A$41,0)),""))</f>
        <v/>
      </c>
      <c r="F41" s="10" t="str">
        <f aca="false">IF(OR(C41="",E41=""),"",C41/E41)</f>
        <v/>
      </c>
      <c r="G41" s="10" t="str">
        <f aca="false">IF(OR(D41="",E41=""),"",D41/E41)</f>
        <v/>
      </c>
      <c r="H41" s="10" t="str">
        <f aca="false">IF(OR(F41="",G41=""),"",G41-F41)</f>
        <v/>
      </c>
      <c r="I41" s="8"/>
      <c r="J41" s="8"/>
      <c r="K41" s="8"/>
      <c r="L41" s="8"/>
      <c r="M41" s="8"/>
    </row>
    <row r="42" customFormat="false" ht="15" hidden="false" customHeight="false" outlineLevel="0" collapsed="false">
      <c r="A42" s="8"/>
      <c r="B42" s="8"/>
      <c r="C42" s="8"/>
      <c r="D42" s="8"/>
      <c r="E42" s="9" t="str">
        <f aca="false">IF(B42="","",IFERROR(INDEX(Turmas!$C$2:$C$41,MATCH(B42,Turmas!$A$2:$A$41,0)),""))</f>
        <v/>
      </c>
      <c r="F42" s="10" t="str">
        <f aca="false">IF(OR(C42="",E42=""),"",C42/E42)</f>
        <v/>
      </c>
      <c r="G42" s="10" t="str">
        <f aca="false">IF(OR(D42="",E42=""),"",D42/E42)</f>
        <v/>
      </c>
      <c r="H42" s="10" t="str">
        <f aca="false">IF(OR(F42="",G42=""),"",G42-F42)</f>
        <v/>
      </c>
      <c r="I42" s="8"/>
      <c r="J42" s="8"/>
      <c r="K42" s="8"/>
      <c r="L42" s="8"/>
      <c r="M42" s="8"/>
    </row>
    <row r="43" customFormat="false" ht="15" hidden="false" customHeight="false" outlineLevel="0" collapsed="false">
      <c r="A43" s="8"/>
      <c r="B43" s="8"/>
      <c r="C43" s="8"/>
      <c r="D43" s="8"/>
      <c r="E43" s="9" t="str">
        <f aca="false">IF(B43="","",IFERROR(INDEX(Turmas!$C$2:$C$41,MATCH(B43,Turmas!$A$2:$A$41,0)),""))</f>
        <v/>
      </c>
      <c r="F43" s="10" t="str">
        <f aca="false">IF(OR(C43="",E43=""),"",C43/E43)</f>
        <v/>
      </c>
      <c r="G43" s="10" t="str">
        <f aca="false">IF(OR(D43="",E43=""),"",D43/E43)</f>
        <v/>
      </c>
      <c r="H43" s="10" t="str">
        <f aca="false">IF(OR(F43="",G43=""),"",G43-F43)</f>
        <v/>
      </c>
      <c r="I43" s="8"/>
      <c r="J43" s="8"/>
      <c r="K43" s="8"/>
      <c r="L43" s="8"/>
      <c r="M43" s="8"/>
    </row>
    <row r="44" customFormat="false" ht="15" hidden="false" customHeight="false" outlineLevel="0" collapsed="false">
      <c r="A44" s="8"/>
      <c r="B44" s="8"/>
      <c r="C44" s="8"/>
      <c r="D44" s="8"/>
      <c r="E44" s="9" t="str">
        <f aca="false">IF(B44="","",IFERROR(INDEX(Turmas!$C$2:$C$41,MATCH(B44,Turmas!$A$2:$A$41,0)),""))</f>
        <v/>
      </c>
      <c r="F44" s="10" t="str">
        <f aca="false">IF(OR(C44="",E44=""),"",C44/E44)</f>
        <v/>
      </c>
      <c r="G44" s="10" t="str">
        <f aca="false">IF(OR(D44="",E44=""),"",D44/E44)</f>
        <v/>
      </c>
      <c r="H44" s="10" t="str">
        <f aca="false">IF(OR(F44="",G44=""),"",G44-F44)</f>
        <v/>
      </c>
      <c r="I44" s="8"/>
      <c r="J44" s="8"/>
      <c r="K44" s="8"/>
      <c r="L44" s="8"/>
      <c r="M44" s="8"/>
    </row>
    <row r="45" customFormat="false" ht="15" hidden="false" customHeight="false" outlineLevel="0" collapsed="false">
      <c r="A45" s="8"/>
      <c r="B45" s="8"/>
      <c r="C45" s="8"/>
      <c r="D45" s="8"/>
      <c r="E45" s="9" t="str">
        <f aca="false">IF(B45="","",IFERROR(INDEX(Turmas!$C$2:$C$41,MATCH(B45,Turmas!$A$2:$A$41,0)),""))</f>
        <v/>
      </c>
      <c r="F45" s="10" t="str">
        <f aca="false">IF(OR(C45="",E45=""),"",C45/E45)</f>
        <v/>
      </c>
      <c r="G45" s="10" t="str">
        <f aca="false">IF(OR(D45="",E45=""),"",D45/E45)</f>
        <v/>
      </c>
      <c r="H45" s="10" t="str">
        <f aca="false">IF(OR(F45="",G45=""),"",G45-F45)</f>
        <v/>
      </c>
      <c r="I45" s="8"/>
      <c r="J45" s="8"/>
      <c r="K45" s="8"/>
      <c r="L45" s="8"/>
      <c r="M45" s="8"/>
    </row>
    <row r="46" customFormat="false" ht="15" hidden="false" customHeight="false" outlineLevel="0" collapsed="false">
      <c r="A46" s="8"/>
      <c r="B46" s="8"/>
      <c r="C46" s="8"/>
      <c r="D46" s="8"/>
      <c r="E46" s="9" t="str">
        <f aca="false">IF(B46="","",IFERROR(INDEX(Turmas!$C$2:$C$41,MATCH(B46,Turmas!$A$2:$A$41,0)),""))</f>
        <v/>
      </c>
      <c r="F46" s="10" t="str">
        <f aca="false">IF(OR(C46="",E46=""),"",C46/E46)</f>
        <v/>
      </c>
      <c r="G46" s="10" t="str">
        <f aca="false">IF(OR(D46="",E46=""),"",D46/E46)</f>
        <v/>
      </c>
      <c r="H46" s="10" t="str">
        <f aca="false">IF(OR(F46="",G46=""),"",G46-F46)</f>
        <v/>
      </c>
      <c r="I46" s="8"/>
      <c r="J46" s="8"/>
      <c r="K46" s="8"/>
      <c r="L46" s="8"/>
      <c r="M46" s="8"/>
    </row>
    <row r="47" customFormat="false" ht="15" hidden="false" customHeight="false" outlineLevel="0" collapsed="false">
      <c r="A47" s="8"/>
      <c r="B47" s="8"/>
      <c r="C47" s="8"/>
      <c r="D47" s="8"/>
      <c r="E47" s="9" t="str">
        <f aca="false">IF(B47="","",IFERROR(INDEX(Turmas!$C$2:$C$41,MATCH(B47,Turmas!$A$2:$A$41,0)),""))</f>
        <v/>
      </c>
      <c r="F47" s="10" t="str">
        <f aca="false">IF(OR(C47="",E47=""),"",C47/E47)</f>
        <v/>
      </c>
      <c r="G47" s="10" t="str">
        <f aca="false">IF(OR(D47="",E47=""),"",D47/E47)</f>
        <v/>
      </c>
      <c r="H47" s="10" t="str">
        <f aca="false">IF(OR(F47="",G47=""),"",G47-F47)</f>
        <v/>
      </c>
      <c r="I47" s="8"/>
      <c r="J47" s="8"/>
      <c r="K47" s="8"/>
      <c r="L47" s="8"/>
      <c r="M47" s="8"/>
    </row>
    <row r="48" customFormat="false" ht="15" hidden="false" customHeight="false" outlineLevel="0" collapsed="false">
      <c r="A48" s="8"/>
      <c r="B48" s="8"/>
      <c r="C48" s="8"/>
      <c r="D48" s="8"/>
      <c r="E48" s="9" t="str">
        <f aca="false">IF(B48="","",IFERROR(INDEX(Turmas!$C$2:$C$41,MATCH(B48,Turmas!$A$2:$A$41,0)),""))</f>
        <v/>
      </c>
      <c r="F48" s="10" t="str">
        <f aca="false">IF(OR(C48="",E48=""),"",C48/E48)</f>
        <v/>
      </c>
      <c r="G48" s="10" t="str">
        <f aca="false">IF(OR(D48="",E48=""),"",D48/E48)</f>
        <v/>
      </c>
      <c r="H48" s="10" t="str">
        <f aca="false">IF(OR(F48="",G48=""),"",G48-F48)</f>
        <v/>
      </c>
      <c r="I48" s="8"/>
      <c r="J48" s="8"/>
      <c r="K48" s="8"/>
      <c r="L48" s="8"/>
      <c r="M48" s="8"/>
    </row>
    <row r="49" customFormat="false" ht="15" hidden="false" customHeight="false" outlineLevel="0" collapsed="false">
      <c r="A49" s="8"/>
      <c r="B49" s="8"/>
      <c r="C49" s="8"/>
      <c r="D49" s="8"/>
      <c r="E49" s="9" t="str">
        <f aca="false">IF(B49="","",IFERROR(INDEX(Turmas!$C$2:$C$41,MATCH(B49,Turmas!$A$2:$A$41,0)),""))</f>
        <v/>
      </c>
      <c r="F49" s="10" t="str">
        <f aca="false">IF(OR(C49="",E49=""),"",C49/E49)</f>
        <v/>
      </c>
      <c r="G49" s="10" t="str">
        <f aca="false">IF(OR(D49="",E49=""),"",D49/E49)</f>
        <v/>
      </c>
      <c r="H49" s="10" t="str">
        <f aca="false">IF(OR(F49="",G49=""),"",G49-F49)</f>
        <v/>
      </c>
      <c r="I49" s="8"/>
      <c r="J49" s="8"/>
      <c r="K49" s="8"/>
      <c r="L49" s="8"/>
      <c r="M49" s="8"/>
    </row>
    <row r="50" customFormat="false" ht="15" hidden="false" customHeight="false" outlineLevel="0" collapsed="false">
      <c r="A50" s="8"/>
      <c r="B50" s="8"/>
      <c r="C50" s="8"/>
      <c r="D50" s="8"/>
      <c r="E50" s="9" t="str">
        <f aca="false">IF(B50="","",IFERROR(INDEX(Turmas!$C$2:$C$41,MATCH(B50,Turmas!$A$2:$A$41,0)),""))</f>
        <v/>
      </c>
      <c r="F50" s="10" t="str">
        <f aca="false">IF(OR(C50="",E50=""),"",C50/E50)</f>
        <v/>
      </c>
      <c r="G50" s="10" t="str">
        <f aca="false">IF(OR(D50="",E50=""),"",D50/E50)</f>
        <v/>
      </c>
      <c r="H50" s="10" t="str">
        <f aca="false">IF(OR(F50="",G50=""),"",G50-F50)</f>
        <v/>
      </c>
      <c r="I50" s="8"/>
      <c r="J50" s="8"/>
      <c r="K50" s="8"/>
      <c r="L50" s="8"/>
      <c r="M50" s="8"/>
    </row>
    <row r="51" customFormat="false" ht="15" hidden="false" customHeight="false" outlineLevel="0" collapsed="false">
      <c r="A51" s="8"/>
      <c r="B51" s="8"/>
      <c r="C51" s="8"/>
      <c r="D51" s="8"/>
      <c r="E51" s="9" t="str">
        <f aca="false">IF(B51="","",IFERROR(INDEX(Turmas!$C$2:$C$41,MATCH(B51,Turmas!$A$2:$A$41,0)),""))</f>
        <v/>
      </c>
      <c r="F51" s="10" t="str">
        <f aca="false">IF(OR(C51="",E51=""),"",C51/E51)</f>
        <v/>
      </c>
      <c r="G51" s="10" t="str">
        <f aca="false">IF(OR(D51="",E51=""),"",D51/E51)</f>
        <v/>
      </c>
      <c r="H51" s="10" t="str">
        <f aca="false">IF(OR(F51="",G51=""),"",G51-F51)</f>
        <v/>
      </c>
      <c r="I51" s="8"/>
      <c r="J51" s="8"/>
      <c r="K51" s="8"/>
      <c r="L51" s="8"/>
      <c r="M51" s="8"/>
    </row>
    <row r="52" customFormat="false" ht="15" hidden="false" customHeight="false" outlineLevel="0" collapsed="false">
      <c r="A52" s="8"/>
      <c r="B52" s="8"/>
      <c r="C52" s="8"/>
      <c r="D52" s="8"/>
      <c r="E52" s="9" t="str">
        <f aca="false">IF(B52="","",IFERROR(INDEX(Turmas!$C$2:$C$41,MATCH(B52,Turmas!$A$2:$A$41,0)),""))</f>
        <v/>
      </c>
      <c r="F52" s="10" t="str">
        <f aca="false">IF(OR(C52="",E52=""),"",C52/E52)</f>
        <v/>
      </c>
      <c r="G52" s="10" t="str">
        <f aca="false">IF(OR(D52="",E52=""),"",D52/E52)</f>
        <v/>
      </c>
      <c r="H52" s="10" t="str">
        <f aca="false">IF(OR(F52="",G52=""),"",G52-F52)</f>
        <v/>
      </c>
      <c r="I52" s="8"/>
      <c r="J52" s="8"/>
      <c r="K52" s="8"/>
      <c r="L52" s="8"/>
      <c r="M52" s="8"/>
    </row>
    <row r="53" customFormat="false" ht="15" hidden="false" customHeight="false" outlineLevel="0" collapsed="false">
      <c r="A53" s="8"/>
      <c r="B53" s="8"/>
      <c r="C53" s="8"/>
      <c r="D53" s="8"/>
      <c r="E53" s="9" t="str">
        <f aca="false">IF(B53="","",IFERROR(INDEX(Turmas!$C$2:$C$41,MATCH(B53,Turmas!$A$2:$A$41,0)),""))</f>
        <v/>
      </c>
      <c r="F53" s="10" t="str">
        <f aca="false">IF(OR(C53="",E53=""),"",C53/E53)</f>
        <v/>
      </c>
      <c r="G53" s="10" t="str">
        <f aca="false">IF(OR(D53="",E53=""),"",D53/E53)</f>
        <v/>
      </c>
      <c r="H53" s="10" t="str">
        <f aca="false">IF(OR(F53="",G53=""),"",G53-F53)</f>
        <v/>
      </c>
      <c r="I53" s="8"/>
      <c r="J53" s="8"/>
      <c r="K53" s="8"/>
      <c r="L53" s="8"/>
      <c r="M53" s="8"/>
    </row>
    <row r="54" customFormat="false" ht="15" hidden="false" customHeight="false" outlineLevel="0" collapsed="false">
      <c r="A54" s="8"/>
      <c r="B54" s="8"/>
      <c r="C54" s="8"/>
      <c r="D54" s="8"/>
      <c r="E54" s="9" t="str">
        <f aca="false">IF(B54="","",IFERROR(INDEX(Turmas!$C$2:$C$41,MATCH(B54,Turmas!$A$2:$A$41,0)),""))</f>
        <v/>
      </c>
      <c r="F54" s="10" t="str">
        <f aca="false">IF(OR(C54="",E54=""),"",C54/E54)</f>
        <v/>
      </c>
      <c r="G54" s="10" t="str">
        <f aca="false">IF(OR(D54="",E54=""),"",D54/E54)</f>
        <v/>
      </c>
      <c r="H54" s="10" t="str">
        <f aca="false">IF(OR(F54="",G54=""),"",G54-F54)</f>
        <v/>
      </c>
      <c r="I54" s="8"/>
      <c r="J54" s="8"/>
      <c r="K54" s="8"/>
      <c r="L54" s="8"/>
      <c r="M54" s="8"/>
    </row>
    <row r="55" customFormat="false" ht="15" hidden="false" customHeight="false" outlineLevel="0" collapsed="false">
      <c r="A55" s="8"/>
      <c r="B55" s="8"/>
      <c r="C55" s="8"/>
      <c r="D55" s="8"/>
      <c r="E55" s="9" t="str">
        <f aca="false">IF(B55="","",IFERROR(INDEX(Turmas!$C$2:$C$41,MATCH(B55,Turmas!$A$2:$A$41,0)),""))</f>
        <v/>
      </c>
      <c r="F55" s="10" t="str">
        <f aca="false">IF(OR(C55="",E55=""),"",C55/E55)</f>
        <v/>
      </c>
      <c r="G55" s="10" t="str">
        <f aca="false">IF(OR(D55="",E55=""),"",D55/E55)</f>
        <v/>
      </c>
      <c r="H55" s="10" t="str">
        <f aca="false">IF(OR(F55="",G55=""),"",G55-F55)</f>
        <v/>
      </c>
      <c r="I55" s="8"/>
      <c r="J55" s="8"/>
      <c r="K55" s="8"/>
      <c r="L55" s="8"/>
      <c r="M55" s="8"/>
    </row>
    <row r="56" customFormat="false" ht="15" hidden="false" customHeight="false" outlineLevel="0" collapsed="false">
      <c r="A56" s="8"/>
      <c r="B56" s="8"/>
      <c r="C56" s="8"/>
      <c r="D56" s="8"/>
      <c r="E56" s="9" t="str">
        <f aca="false">IF(B56="","",IFERROR(INDEX(Turmas!$C$2:$C$41,MATCH(B56,Turmas!$A$2:$A$41,0)),""))</f>
        <v/>
      </c>
      <c r="F56" s="10" t="str">
        <f aca="false">IF(OR(C56="",E56=""),"",C56/E56)</f>
        <v/>
      </c>
      <c r="G56" s="10" t="str">
        <f aca="false">IF(OR(D56="",E56=""),"",D56/E56)</f>
        <v/>
      </c>
      <c r="H56" s="10" t="str">
        <f aca="false">IF(OR(F56="",G56=""),"",G56-F56)</f>
        <v/>
      </c>
      <c r="I56" s="8"/>
      <c r="J56" s="8"/>
      <c r="K56" s="8"/>
      <c r="L56" s="8"/>
      <c r="M56" s="8"/>
    </row>
    <row r="57" customFormat="false" ht="15" hidden="false" customHeight="false" outlineLevel="0" collapsed="false">
      <c r="A57" s="8"/>
      <c r="B57" s="8"/>
      <c r="C57" s="8"/>
      <c r="D57" s="8"/>
      <c r="E57" s="9" t="str">
        <f aca="false">IF(B57="","",IFERROR(INDEX(Turmas!$C$2:$C$41,MATCH(B57,Turmas!$A$2:$A$41,0)),""))</f>
        <v/>
      </c>
      <c r="F57" s="10" t="str">
        <f aca="false">IF(OR(C57="",E57=""),"",C57/E57)</f>
        <v/>
      </c>
      <c r="G57" s="10" t="str">
        <f aca="false">IF(OR(D57="",E57=""),"",D57/E57)</f>
        <v/>
      </c>
      <c r="H57" s="10" t="str">
        <f aca="false">IF(OR(F57="",G57=""),"",G57-F57)</f>
        <v/>
      </c>
      <c r="I57" s="8"/>
      <c r="J57" s="8"/>
      <c r="K57" s="8"/>
      <c r="L57" s="8"/>
      <c r="M57" s="8"/>
    </row>
    <row r="58" customFormat="false" ht="15" hidden="false" customHeight="false" outlineLevel="0" collapsed="false">
      <c r="A58" s="8"/>
      <c r="B58" s="8"/>
      <c r="C58" s="8"/>
      <c r="D58" s="8"/>
      <c r="E58" s="9" t="str">
        <f aca="false">IF(B58="","",IFERROR(INDEX(Turmas!$C$2:$C$41,MATCH(B58,Turmas!$A$2:$A$41,0)),""))</f>
        <v/>
      </c>
      <c r="F58" s="10" t="str">
        <f aca="false">IF(OR(C58="",E58=""),"",C58/E58)</f>
        <v/>
      </c>
      <c r="G58" s="10" t="str">
        <f aca="false">IF(OR(D58="",E58=""),"",D58/E58)</f>
        <v/>
      </c>
      <c r="H58" s="10" t="str">
        <f aca="false">IF(OR(F58="",G58=""),"",G58-F58)</f>
        <v/>
      </c>
      <c r="I58" s="8"/>
      <c r="J58" s="8"/>
      <c r="K58" s="8"/>
      <c r="L58" s="8"/>
      <c r="M58" s="8"/>
    </row>
    <row r="59" customFormat="false" ht="15" hidden="false" customHeight="false" outlineLevel="0" collapsed="false">
      <c r="A59" s="8"/>
      <c r="B59" s="8"/>
      <c r="C59" s="8"/>
      <c r="D59" s="8"/>
      <c r="E59" s="9" t="str">
        <f aca="false">IF(B59="","",IFERROR(INDEX(Turmas!$C$2:$C$41,MATCH(B59,Turmas!$A$2:$A$41,0)),""))</f>
        <v/>
      </c>
      <c r="F59" s="10" t="str">
        <f aca="false">IF(OR(C59="",E59=""),"",C59/E59)</f>
        <v/>
      </c>
      <c r="G59" s="10" t="str">
        <f aca="false">IF(OR(D59="",E59=""),"",D59/E59)</f>
        <v/>
      </c>
      <c r="H59" s="10" t="str">
        <f aca="false">IF(OR(F59="",G59=""),"",G59-F59)</f>
        <v/>
      </c>
      <c r="I59" s="8"/>
      <c r="J59" s="8"/>
      <c r="K59" s="8"/>
      <c r="L59" s="8"/>
      <c r="M59" s="8"/>
    </row>
    <row r="60" customFormat="false" ht="15" hidden="false" customHeight="false" outlineLevel="0" collapsed="false">
      <c r="A60" s="8"/>
      <c r="B60" s="8"/>
      <c r="C60" s="8"/>
      <c r="D60" s="8"/>
      <c r="E60" s="9" t="str">
        <f aca="false">IF(B60="","",IFERROR(INDEX(Turmas!$C$2:$C$41,MATCH(B60,Turmas!$A$2:$A$41,0)),""))</f>
        <v/>
      </c>
      <c r="F60" s="10" t="str">
        <f aca="false">IF(OR(C60="",E60=""),"",C60/E60)</f>
        <v/>
      </c>
      <c r="G60" s="10" t="str">
        <f aca="false">IF(OR(D60="",E60=""),"",D60/E60)</f>
        <v/>
      </c>
      <c r="H60" s="10" t="str">
        <f aca="false">IF(OR(F60="",G60=""),"",G60-F60)</f>
        <v/>
      </c>
      <c r="I60" s="8"/>
      <c r="J60" s="8"/>
      <c r="K60" s="8"/>
      <c r="L60" s="8"/>
      <c r="M60" s="8"/>
    </row>
    <row r="61" customFormat="false" ht="15" hidden="false" customHeight="false" outlineLevel="0" collapsed="false">
      <c r="A61" s="8"/>
      <c r="B61" s="8"/>
      <c r="C61" s="8"/>
      <c r="D61" s="8"/>
      <c r="E61" s="9" t="str">
        <f aca="false">IF(B61="","",IFERROR(INDEX(Turmas!$C$2:$C$41,MATCH(B61,Turmas!$A$2:$A$41,0)),""))</f>
        <v/>
      </c>
      <c r="F61" s="10" t="str">
        <f aca="false">IF(OR(C61="",E61=""),"",C61/E61)</f>
        <v/>
      </c>
      <c r="G61" s="10" t="str">
        <f aca="false">IF(OR(D61="",E61=""),"",D61/E61)</f>
        <v/>
      </c>
      <c r="H61" s="10" t="str">
        <f aca="false">IF(OR(F61="",G61=""),"",G61-F61)</f>
        <v/>
      </c>
      <c r="I61" s="8"/>
      <c r="J61" s="8"/>
      <c r="K61" s="8"/>
      <c r="L61" s="8"/>
      <c r="M61" s="8"/>
    </row>
    <row r="62" customFormat="false" ht="15" hidden="false" customHeight="false" outlineLevel="0" collapsed="false">
      <c r="A62" s="8"/>
      <c r="B62" s="8"/>
      <c r="C62" s="8"/>
      <c r="D62" s="8"/>
      <c r="E62" s="9" t="str">
        <f aca="false">IF(B62="","",IFERROR(INDEX(Turmas!$C$2:$C$41,MATCH(B62,Turmas!$A$2:$A$41,0)),""))</f>
        <v/>
      </c>
      <c r="F62" s="10" t="str">
        <f aca="false">IF(OR(C62="",E62=""),"",C62/E62)</f>
        <v/>
      </c>
      <c r="G62" s="10" t="str">
        <f aca="false">IF(OR(D62="",E62=""),"",D62/E62)</f>
        <v/>
      </c>
      <c r="H62" s="10" t="str">
        <f aca="false">IF(OR(F62="",G62=""),"",G62-F62)</f>
        <v/>
      </c>
      <c r="I62" s="8"/>
      <c r="J62" s="8"/>
      <c r="K62" s="8"/>
      <c r="L62" s="8"/>
      <c r="M62" s="8"/>
    </row>
    <row r="63" customFormat="false" ht="15" hidden="false" customHeight="false" outlineLevel="0" collapsed="false">
      <c r="A63" s="8"/>
      <c r="B63" s="8"/>
      <c r="C63" s="8"/>
      <c r="D63" s="8"/>
      <c r="E63" s="9" t="str">
        <f aca="false">IF(B63="","",IFERROR(INDEX(Turmas!$C$2:$C$41,MATCH(B63,Turmas!$A$2:$A$41,0)),""))</f>
        <v/>
      </c>
      <c r="F63" s="10" t="str">
        <f aca="false">IF(OR(C63="",E63=""),"",C63/E63)</f>
        <v/>
      </c>
      <c r="G63" s="10" t="str">
        <f aca="false">IF(OR(D63="",E63=""),"",D63/E63)</f>
        <v/>
      </c>
      <c r="H63" s="10" t="str">
        <f aca="false">IF(OR(F63="",G63=""),"",G63-F63)</f>
        <v/>
      </c>
      <c r="I63" s="8"/>
      <c r="J63" s="8"/>
      <c r="K63" s="8"/>
      <c r="L63" s="8"/>
      <c r="M63" s="8"/>
    </row>
    <row r="64" customFormat="false" ht="15" hidden="false" customHeight="false" outlineLevel="0" collapsed="false">
      <c r="A64" s="8"/>
      <c r="B64" s="8"/>
      <c r="C64" s="8"/>
      <c r="D64" s="8"/>
      <c r="E64" s="9" t="str">
        <f aca="false">IF(B64="","",IFERROR(INDEX(Turmas!$C$2:$C$41,MATCH(B64,Turmas!$A$2:$A$41,0)),""))</f>
        <v/>
      </c>
      <c r="F64" s="10" t="str">
        <f aca="false">IF(OR(C64="",E64=""),"",C64/E64)</f>
        <v/>
      </c>
      <c r="G64" s="10" t="str">
        <f aca="false">IF(OR(D64="",E64=""),"",D64/E64)</f>
        <v/>
      </c>
      <c r="H64" s="10" t="str">
        <f aca="false">IF(OR(F64="",G64=""),"",G64-F64)</f>
        <v/>
      </c>
      <c r="I64" s="8"/>
      <c r="J64" s="8"/>
      <c r="K64" s="8"/>
      <c r="L64" s="8"/>
      <c r="M64" s="8"/>
    </row>
    <row r="65" customFormat="false" ht="15" hidden="false" customHeight="false" outlineLevel="0" collapsed="false">
      <c r="A65" s="8"/>
      <c r="B65" s="8"/>
      <c r="C65" s="8"/>
      <c r="D65" s="8"/>
      <c r="E65" s="9" t="str">
        <f aca="false">IF(B65="","",IFERROR(INDEX(Turmas!$C$2:$C$41,MATCH(B65,Turmas!$A$2:$A$41,0)),""))</f>
        <v/>
      </c>
      <c r="F65" s="10" t="str">
        <f aca="false">IF(OR(C65="",E65=""),"",C65/E65)</f>
        <v/>
      </c>
      <c r="G65" s="10" t="str">
        <f aca="false">IF(OR(D65="",E65=""),"",D65/E65)</f>
        <v/>
      </c>
      <c r="H65" s="10" t="str">
        <f aca="false">IF(OR(F65="",G65=""),"",G65-F65)</f>
        <v/>
      </c>
      <c r="I65" s="8"/>
      <c r="J65" s="8"/>
      <c r="K65" s="8"/>
      <c r="L65" s="8"/>
      <c r="M65" s="8"/>
    </row>
    <row r="66" customFormat="false" ht="15" hidden="false" customHeight="false" outlineLevel="0" collapsed="false">
      <c r="A66" s="8"/>
      <c r="B66" s="8"/>
      <c r="C66" s="8"/>
      <c r="D66" s="8"/>
      <c r="E66" s="9" t="str">
        <f aca="false">IF(B66="","",IFERROR(INDEX(Turmas!$C$2:$C$41,MATCH(B66,Turmas!$A$2:$A$41,0)),""))</f>
        <v/>
      </c>
      <c r="F66" s="10" t="str">
        <f aca="false">IF(OR(C66="",E66=""),"",C66/E66)</f>
        <v/>
      </c>
      <c r="G66" s="10" t="str">
        <f aca="false">IF(OR(D66="",E66=""),"",D66/E66)</f>
        <v/>
      </c>
      <c r="H66" s="10" t="str">
        <f aca="false">IF(OR(F66="",G66=""),"",G66-F66)</f>
        <v/>
      </c>
      <c r="I66" s="8"/>
      <c r="J66" s="8"/>
      <c r="K66" s="8"/>
      <c r="L66" s="8"/>
      <c r="M66" s="8"/>
    </row>
    <row r="67" customFormat="false" ht="15" hidden="false" customHeight="false" outlineLevel="0" collapsed="false">
      <c r="A67" s="8"/>
      <c r="B67" s="8"/>
      <c r="C67" s="8"/>
      <c r="D67" s="8"/>
      <c r="E67" s="9" t="str">
        <f aca="false">IF(B67="","",IFERROR(INDEX(Turmas!$C$2:$C$41,MATCH(B67,Turmas!$A$2:$A$41,0)),""))</f>
        <v/>
      </c>
      <c r="F67" s="10" t="str">
        <f aca="false">IF(OR(C67="",E67=""),"",C67/E67)</f>
        <v/>
      </c>
      <c r="G67" s="10" t="str">
        <f aca="false">IF(OR(D67="",E67=""),"",D67/E67)</f>
        <v/>
      </c>
      <c r="H67" s="10" t="str">
        <f aca="false">IF(OR(F67="",G67=""),"",G67-F67)</f>
        <v/>
      </c>
      <c r="I67" s="8"/>
      <c r="J67" s="8"/>
      <c r="K67" s="8"/>
      <c r="L67" s="8"/>
      <c r="M67" s="8"/>
    </row>
    <row r="68" customFormat="false" ht="15" hidden="false" customHeight="false" outlineLevel="0" collapsed="false">
      <c r="A68" s="8"/>
      <c r="B68" s="8"/>
      <c r="C68" s="8"/>
      <c r="D68" s="8"/>
      <c r="E68" s="9" t="str">
        <f aca="false">IF(B68="","",IFERROR(INDEX(Turmas!$C$2:$C$41,MATCH(B68,Turmas!$A$2:$A$41,0)),""))</f>
        <v/>
      </c>
      <c r="F68" s="10" t="str">
        <f aca="false">IF(OR(C68="",E68=""),"",C68/E68)</f>
        <v/>
      </c>
      <c r="G68" s="10" t="str">
        <f aca="false">IF(OR(D68="",E68=""),"",D68/E68)</f>
        <v/>
      </c>
      <c r="H68" s="10" t="str">
        <f aca="false">IF(OR(F68="",G68=""),"",G68-F68)</f>
        <v/>
      </c>
      <c r="I68" s="8"/>
      <c r="J68" s="8"/>
      <c r="K68" s="8"/>
      <c r="L68" s="8"/>
      <c r="M68" s="8"/>
    </row>
    <row r="69" customFormat="false" ht="15" hidden="false" customHeight="false" outlineLevel="0" collapsed="false">
      <c r="A69" s="8"/>
      <c r="B69" s="8"/>
      <c r="C69" s="8"/>
      <c r="D69" s="8"/>
      <c r="E69" s="9" t="str">
        <f aca="false">IF(B69="","",IFERROR(INDEX(Turmas!$C$2:$C$41,MATCH(B69,Turmas!$A$2:$A$41,0)),""))</f>
        <v/>
      </c>
      <c r="F69" s="10" t="str">
        <f aca="false">IF(OR(C69="",E69=""),"",C69/E69)</f>
        <v/>
      </c>
      <c r="G69" s="10" t="str">
        <f aca="false">IF(OR(D69="",E69=""),"",D69/E69)</f>
        <v/>
      </c>
      <c r="H69" s="10" t="str">
        <f aca="false">IF(OR(F69="",G69=""),"",G69-F69)</f>
        <v/>
      </c>
      <c r="I69" s="8"/>
      <c r="J69" s="8"/>
      <c r="K69" s="8"/>
      <c r="L69" s="8"/>
      <c r="M69" s="8"/>
    </row>
    <row r="70" customFormat="false" ht="15" hidden="false" customHeight="false" outlineLevel="0" collapsed="false">
      <c r="A70" s="8"/>
      <c r="B70" s="8"/>
      <c r="C70" s="8"/>
      <c r="D70" s="8"/>
      <c r="E70" s="9" t="str">
        <f aca="false">IF(B70="","",IFERROR(INDEX(Turmas!$C$2:$C$41,MATCH(B70,Turmas!$A$2:$A$41,0)),""))</f>
        <v/>
      </c>
      <c r="F70" s="10" t="str">
        <f aca="false">IF(OR(C70="",E70=""),"",C70/E70)</f>
        <v/>
      </c>
      <c r="G70" s="10" t="str">
        <f aca="false">IF(OR(D70="",E70=""),"",D70/E70)</f>
        <v/>
      </c>
      <c r="H70" s="10" t="str">
        <f aca="false">IF(OR(F70="",G70=""),"",G70-F70)</f>
        <v/>
      </c>
      <c r="I70" s="8"/>
      <c r="J70" s="8"/>
      <c r="K70" s="8"/>
      <c r="L70" s="8"/>
      <c r="M70" s="8"/>
    </row>
    <row r="71" customFormat="false" ht="15" hidden="false" customHeight="false" outlineLevel="0" collapsed="false">
      <c r="A71" s="8"/>
      <c r="B71" s="8"/>
      <c r="C71" s="8"/>
      <c r="D71" s="8"/>
      <c r="E71" s="9" t="str">
        <f aca="false">IF(B71="","",IFERROR(INDEX(Turmas!$C$2:$C$41,MATCH(B71,Turmas!$A$2:$A$41,0)),""))</f>
        <v/>
      </c>
      <c r="F71" s="10" t="str">
        <f aca="false">IF(OR(C71="",E71=""),"",C71/E71)</f>
        <v/>
      </c>
      <c r="G71" s="10" t="str">
        <f aca="false">IF(OR(D71="",E71=""),"",D71/E71)</f>
        <v/>
      </c>
      <c r="H71" s="10" t="str">
        <f aca="false">IF(OR(F71="",G71=""),"",G71-F71)</f>
        <v/>
      </c>
      <c r="I71" s="8"/>
      <c r="J71" s="8"/>
      <c r="K71" s="8"/>
      <c r="L71" s="8"/>
      <c r="M71" s="8"/>
    </row>
    <row r="72" customFormat="false" ht="15" hidden="false" customHeight="false" outlineLevel="0" collapsed="false">
      <c r="A72" s="8"/>
      <c r="B72" s="8"/>
      <c r="C72" s="8"/>
      <c r="D72" s="8"/>
      <c r="E72" s="9" t="str">
        <f aca="false">IF(B72="","",IFERROR(INDEX(Turmas!$C$2:$C$41,MATCH(B72,Turmas!$A$2:$A$41,0)),""))</f>
        <v/>
      </c>
      <c r="F72" s="10" t="str">
        <f aca="false">IF(OR(C72="",E72=""),"",C72/E72)</f>
        <v/>
      </c>
      <c r="G72" s="10" t="str">
        <f aca="false">IF(OR(D72="",E72=""),"",D72/E72)</f>
        <v/>
      </c>
      <c r="H72" s="10" t="str">
        <f aca="false">IF(OR(F72="",G72=""),"",G72-F72)</f>
        <v/>
      </c>
      <c r="I72" s="8"/>
      <c r="J72" s="8"/>
      <c r="K72" s="8"/>
      <c r="L72" s="8"/>
      <c r="M72" s="8"/>
    </row>
    <row r="73" customFormat="false" ht="15" hidden="false" customHeight="false" outlineLevel="0" collapsed="false">
      <c r="A73" s="8"/>
      <c r="B73" s="8"/>
      <c r="C73" s="8"/>
      <c r="D73" s="8"/>
      <c r="E73" s="9" t="str">
        <f aca="false">IF(B73="","",IFERROR(INDEX(Turmas!$C$2:$C$41,MATCH(B73,Turmas!$A$2:$A$41,0)),""))</f>
        <v/>
      </c>
      <c r="F73" s="10" t="str">
        <f aca="false">IF(OR(C73="",E73=""),"",C73/E73)</f>
        <v/>
      </c>
      <c r="G73" s="10" t="str">
        <f aca="false">IF(OR(D73="",E73=""),"",D73/E73)</f>
        <v/>
      </c>
      <c r="H73" s="10" t="str">
        <f aca="false">IF(OR(F73="",G73=""),"",G73-F73)</f>
        <v/>
      </c>
      <c r="I73" s="8"/>
      <c r="J73" s="8"/>
      <c r="K73" s="8"/>
      <c r="L73" s="8"/>
      <c r="M73" s="8"/>
    </row>
    <row r="74" customFormat="false" ht="15" hidden="false" customHeight="false" outlineLevel="0" collapsed="false">
      <c r="A74" s="8"/>
      <c r="B74" s="8"/>
      <c r="C74" s="8"/>
      <c r="D74" s="8"/>
      <c r="E74" s="9" t="str">
        <f aca="false">IF(B74="","",IFERROR(INDEX(Turmas!$C$2:$C$41,MATCH(B74,Turmas!$A$2:$A$41,0)),""))</f>
        <v/>
      </c>
      <c r="F74" s="10" t="str">
        <f aca="false">IF(OR(C74="",E74=""),"",C74/E74)</f>
        <v/>
      </c>
      <c r="G74" s="10" t="str">
        <f aca="false">IF(OR(D74="",E74=""),"",D74/E74)</f>
        <v/>
      </c>
      <c r="H74" s="10" t="str">
        <f aca="false">IF(OR(F74="",G74=""),"",G74-F74)</f>
        <v/>
      </c>
      <c r="I74" s="8"/>
      <c r="J74" s="8"/>
      <c r="K74" s="8"/>
      <c r="L74" s="8"/>
      <c r="M74" s="8"/>
    </row>
    <row r="75" customFormat="false" ht="15" hidden="false" customHeight="false" outlineLevel="0" collapsed="false">
      <c r="A75" s="8"/>
      <c r="B75" s="8"/>
      <c r="C75" s="8"/>
      <c r="D75" s="8"/>
      <c r="E75" s="9" t="str">
        <f aca="false">IF(B75="","",IFERROR(INDEX(Turmas!$C$2:$C$41,MATCH(B75,Turmas!$A$2:$A$41,0)),""))</f>
        <v/>
      </c>
      <c r="F75" s="10" t="str">
        <f aca="false">IF(OR(C75="",E75=""),"",C75/E75)</f>
        <v/>
      </c>
      <c r="G75" s="10" t="str">
        <f aca="false">IF(OR(D75="",E75=""),"",D75/E75)</f>
        <v/>
      </c>
      <c r="H75" s="10" t="str">
        <f aca="false">IF(OR(F75="",G75=""),"",G75-F75)</f>
        <v/>
      </c>
      <c r="I75" s="8"/>
      <c r="J75" s="8"/>
      <c r="K75" s="8"/>
      <c r="L75" s="8"/>
      <c r="M75" s="8"/>
    </row>
    <row r="76" customFormat="false" ht="15" hidden="false" customHeight="false" outlineLevel="0" collapsed="false">
      <c r="A76" s="8"/>
      <c r="B76" s="8"/>
      <c r="C76" s="8"/>
      <c r="D76" s="8"/>
      <c r="E76" s="9" t="str">
        <f aca="false">IF(B76="","",IFERROR(INDEX(Turmas!$C$2:$C$41,MATCH(B76,Turmas!$A$2:$A$41,0)),""))</f>
        <v/>
      </c>
      <c r="F76" s="10" t="str">
        <f aca="false">IF(OR(C76="",E76=""),"",C76/E76)</f>
        <v/>
      </c>
      <c r="G76" s="10" t="str">
        <f aca="false">IF(OR(D76="",E76=""),"",D76/E76)</f>
        <v/>
      </c>
      <c r="H76" s="10" t="str">
        <f aca="false">IF(OR(F76="",G76=""),"",G76-F76)</f>
        <v/>
      </c>
      <c r="I76" s="8"/>
      <c r="J76" s="8"/>
      <c r="K76" s="8"/>
      <c r="L76" s="8"/>
      <c r="M76" s="8"/>
    </row>
    <row r="77" customFormat="false" ht="15" hidden="false" customHeight="false" outlineLevel="0" collapsed="false">
      <c r="A77" s="8"/>
      <c r="B77" s="8"/>
      <c r="C77" s="8"/>
      <c r="D77" s="8"/>
      <c r="E77" s="9" t="str">
        <f aca="false">IF(B77="","",IFERROR(INDEX(Turmas!$C$2:$C$41,MATCH(B77,Turmas!$A$2:$A$41,0)),""))</f>
        <v/>
      </c>
      <c r="F77" s="10" t="str">
        <f aca="false">IF(OR(C77="",E77=""),"",C77/E77)</f>
        <v/>
      </c>
      <c r="G77" s="10" t="str">
        <f aca="false">IF(OR(D77="",E77=""),"",D77/E77)</f>
        <v/>
      </c>
      <c r="H77" s="10" t="str">
        <f aca="false">IF(OR(F77="",G77=""),"",G77-F77)</f>
        <v/>
      </c>
      <c r="I77" s="8"/>
      <c r="J77" s="8"/>
      <c r="K77" s="8"/>
      <c r="L77" s="8"/>
      <c r="M77" s="8"/>
    </row>
    <row r="78" customFormat="false" ht="15" hidden="false" customHeight="false" outlineLevel="0" collapsed="false">
      <c r="A78" s="8"/>
      <c r="B78" s="8"/>
      <c r="C78" s="8"/>
      <c r="D78" s="8"/>
      <c r="E78" s="9" t="str">
        <f aca="false">IF(B78="","",IFERROR(INDEX(Turmas!$C$2:$C$41,MATCH(B78,Turmas!$A$2:$A$41,0)),""))</f>
        <v/>
      </c>
      <c r="F78" s="10" t="str">
        <f aca="false">IF(OR(C78="",E78=""),"",C78/E78)</f>
        <v/>
      </c>
      <c r="G78" s="10" t="str">
        <f aca="false">IF(OR(D78="",E78=""),"",D78/E78)</f>
        <v/>
      </c>
      <c r="H78" s="10" t="str">
        <f aca="false">IF(OR(F78="",G78=""),"",G78-F78)</f>
        <v/>
      </c>
      <c r="I78" s="8"/>
      <c r="J78" s="8"/>
      <c r="K78" s="8"/>
      <c r="L78" s="8"/>
      <c r="M78" s="8"/>
    </row>
    <row r="79" customFormat="false" ht="15" hidden="false" customHeight="false" outlineLevel="0" collapsed="false">
      <c r="A79" s="8"/>
      <c r="B79" s="8"/>
      <c r="C79" s="8"/>
      <c r="D79" s="8"/>
      <c r="E79" s="9" t="str">
        <f aca="false">IF(B79="","",IFERROR(INDEX(Turmas!$C$2:$C$41,MATCH(B79,Turmas!$A$2:$A$41,0)),""))</f>
        <v/>
      </c>
      <c r="F79" s="10" t="str">
        <f aca="false">IF(OR(C79="",E79=""),"",C79/E79)</f>
        <v/>
      </c>
      <c r="G79" s="10" t="str">
        <f aca="false">IF(OR(D79="",E79=""),"",D79/E79)</f>
        <v/>
      </c>
      <c r="H79" s="10" t="str">
        <f aca="false">IF(OR(F79="",G79=""),"",G79-F79)</f>
        <v/>
      </c>
      <c r="I79" s="8"/>
      <c r="J79" s="8"/>
      <c r="K79" s="8"/>
      <c r="L79" s="8"/>
      <c r="M79" s="8"/>
    </row>
    <row r="80" customFormat="false" ht="15" hidden="false" customHeight="false" outlineLevel="0" collapsed="false">
      <c r="A80" s="8"/>
      <c r="B80" s="8"/>
      <c r="C80" s="8"/>
      <c r="D80" s="8"/>
      <c r="E80" s="9" t="str">
        <f aca="false">IF(B80="","",IFERROR(INDEX(Turmas!$C$2:$C$41,MATCH(B80,Turmas!$A$2:$A$41,0)),""))</f>
        <v/>
      </c>
      <c r="F80" s="10" t="str">
        <f aca="false">IF(OR(C80="",E80=""),"",C80/E80)</f>
        <v/>
      </c>
      <c r="G80" s="10" t="str">
        <f aca="false">IF(OR(D80="",E80=""),"",D80/E80)</f>
        <v/>
      </c>
      <c r="H80" s="10" t="str">
        <f aca="false">IF(OR(F80="",G80=""),"",G80-F80)</f>
        <v/>
      </c>
      <c r="I80" s="8"/>
      <c r="J80" s="8"/>
      <c r="K80" s="8"/>
      <c r="L80" s="8"/>
      <c r="M80" s="8"/>
    </row>
    <row r="81" customFormat="false" ht="15" hidden="false" customHeight="false" outlineLevel="0" collapsed="false">
      <c r="A81" s="8"/>
      <c r="B81" s="8"/>
      <c r="C81" s="8"/>
      <c r="D81" s="8"/>
      <c r="E81" s="9" t="str">
        <f aca="false">IF(B81="","",IFERROR(INDEX(Turmas!$C$2:$C$41,MATCH(B81,Turmas!$A$2:$A$41,0)),""))</f>
        <v/>
      </c>
      <c r="F81" s="10" t="str">
        <f aca="false">IF(OR(C81="",E81=""),"",C81/E81)</f>
        <v/>
      </c>
      <c r="G81" s="10" t="str">
        <f aca="false">IF(OR(D81="",E81=""),"",D81/E81)</f>
        <v/>
      </c>
      <c r="H81" s="10" t="str">
        <f aca="false">IF(OR(F81="",G81=""),"",G81-F81)</f>
        <v/>
      </c>
      <c r="I81" s="8"/>
      <c r="J81" s="8"/>
      <c r="K81" s="8"/>
      <c r="L81" s="8"/>
      <c r="M81" s="8"/>
    </row>
    <row r="82" customFormat="false" ht="15" hidden="false" customHeight="false" outlineLevel="0" collapsed="false">
      <c r="A82" s="8"/>
      <c r="B82" s="8"/>
      <c r="C82" s="8"/>
      <c r="D82" s="8"/>
      <c r="E82" s="9" t="str">
        <f aca="false">IF(B82="","",IFERROR(INDEX(Turmas!$C$2:$C$41,MATCH(B82,Turmas!$A$2:$A$41,0)),""))</f>
        <v/>
      </c>
      <c r="F82" s="10" t="str">
        <f aca="false">IF(OR(C82="",E82=""),"",C82/E82)</f>
        <v/>
      </c>
      <c r="G82" s="10" t="str">
        <f aca="false">IF(OR(D82="",E82=""),"",D82/E82)</f>
        <v/>
      </c>
      <c r="H82" s="10" t="str">
        <f aca="false">IF(OR(F82="",G82=""),"",G82-F82)</f>
        <v/>
      </c>
      <c r="I82" s="8"/>
      <c r="J82" s="8"/>
      <c r="K82" s="8"/>
      <c r="L82" s="8"/>
      <c r="M82" s="8"/>
    </row>
    <row r="83" customFormat="false" ht="15" hidden="false" customHeight="false" outlineLevel="0" collapsed="false">
      <c r="A83" s="8"/>
      <c r="B83" s="8"/>
      <c r="C83" s="8"/>
      <c r="D83" s="8"/>
      <c r="E83" s="9" t="str">
        <f aca="false">IF(B83="","",IFERROR(INDEX(Turmas!$C$2:$C$41,MATCH(B83,Turmas!$A$2:$A$41,0)),""))</f>
        <v/>
      </c>
      <c r="F83" s="10" t="str">
        <f aca="false">IF(OR(C83="",E83=""),"",C83/E83)</f>
        <v/>
      </c>
      <c r="G83" s="10" t="str">
        <f aca="false">IF(OR(D83="",E83=""),"",D83/E83)</f>
        <v/>
      </c>
      <c r="H83" s="10" t="str">
        <f aca="false">IF(OR(F83="",G83=""),"",G83-F83)</f>
        <v/>
      </c>
      <c r="I83" s="8"/>
      <c r="J83" s="8"/>
      <c r="K83" s="8"/>
      <c r="L83" s="8"/>
      <c r="M83" s="8"/>
    </row>
    <row r="84" customFormat="false" ht="15" hidden="false" customHeight="false" outlineLevel="0" collapsed="false">
      <c r="A84" s="8"/>
      <c r="B84" s="8"/>
      <c r="C84" s="8"/>
      <c r="D84" s="8"/>
      <c r="E84" s="9" t="str">
        <f aca="false">IF(B84="","",IFERROR(INDEX(Turmas!$C$2:$C$41,MATCH(B84,Turmas!$A$2:$A$41,0)),""))</f>
        <v/>
      </c>
      <c r="F84" s="10" t="str">
        <f aca="false">IF(OR(C84="",E84=""),"",C84/E84)</f>
        <v/>
      </c>
      <c r="G84" s="10" t="str">
        <f aca="false">IF(OR(D84="",E84=""),"",D84/E84)</f>
        <v/>
      </c>
      <c r="H84" s="10" t="str">
        <f aca="false">IF(OR(F84="",G84=""),"",G84-F84)</f>
        <v/>
      </c>
      <c r="I84" s="8"/>
      <c r="J84" s="8"/>
      <c r="K84" s="8"/>
      <c r="L84" s="8"/>
      <c r="M84" s="8"/>
    </row>
    <row r="85" customFormat="false" ht="15" hidden="false" customHeight="false" outlineLevel="0" collapsed="false">
      <c r="A85" s="8"/>
      <c r="B85" s="8"/>
      <c r="C85" s="8"/>
      <c r="D85" s="8"/>
      <c r="E85" s="9" t="str">
        <f aca="false">IF(B85="","",IFERROR(INDEX(Turmas!$C$2:$C$41,MATCH(B85,Turmas!$A$2:$A$41,0)),""))</f>
        <v/>
      </c>
      <c r="F85" s="10" t="str">
        <f aca="false">IF(OR(C85="",E85=""),"",C85/E85)</f>
        <v/>
      </c>
      <c r="G85" s="10" t="str">
        <f aca="false">IF(OR(D85="",E85=""),"",D85/E85)</f>
        <v/>
      </c>
      <c r="H85" s="10" t="str">
        <f aca="false">IF(OR(F85="",G85=""),"",G85-F85)</f>
        <v/>
      </c>
      <c r="I85" s="8"/>
      <c r="J85" s="8"/>
      <c r="K85" s="8"/>
      <c r="L85" s="8"/>
      <c r="M85" s="8"/>
    </row>
    <row r="86" customFormat="false" ht="15" hidden="false" customHeight="false" outlineLevel="0" collapsed="false">
      <c r="A86" s="8"/>
      <c r="B86" s="8"/>
      <c r="C86" s="8"/>
      <c r="D86" s="8"/>
      <c r="E86" s="9" t="str">
        <f aca="false">IF(B86="","",IFERROR(INDEX(Turmas!$C$2:$C$41,MATCH(B86,Turmas!$A$2:$A$41,0)),""))</f>
        <v/>
      </c>
      <c r="F86" s="10" t="str">
        <f aca="false">IF(OR(C86="",E86=""),"",C86/E86)</f>
        <v/>
      </c>
      <c r="G86" s="10" t="str">
        <f aca="false">IF(OR(D86="",E86=""),"",D86/E86)</f>
        <v/>
      </c>
      <c r="H86" s="10" t="str">
        <f aca="false">IF(OR(F86="",G86=""),"",G86-F86)</f>
        <v/>
      </c>
      <c r="I86" s="8"/>
      <c r="J86" s="8"/>
      <c r="K86" s="8"/>
      <c r="L86" s="8"/>
      <c r="M86" s="8"/>
    </row>
    <row r="87" customFormat="false" ht="15" hidden="false" customHeight="false" outlineLevel="0" collapsed="false">
      <c r="A87" s="8"/>
      <c r="B87" s="8"/>
      <c r="C87" s="8"/>
      <c r="D87" s="8"/>
      <c r="E87" s="9" t="str">
        <f aca="false">IF(B87="","",IFERROR(INDEX(Turmas!$C$2:$C$41,MATCH(B87,Turmas!$A$2:$A$41,0)),""))</f>
        <v/>
      </c>
      <c r="F87" s="10" t="str">
        <f aca="false">IF(OR(C87="",E87=""),"",C87/E87)</f>
        <v/>
      </c>
      <c r="G87" s="10" t="str">
        <f aca="false">IF(OR(D87="",E87=""),"",D87/E87)</f>
        <v/>
      </c>
      <c r="H87" s="10" t="str">
        <f aca="false">IF(OR(F87="",G87=""),"",G87-F87)</f>
        <v/>
      </c>
      <c r="I87" s="8"/>
      <c r="J87" s="8"/>
      <c r="K87" s="8"/>
      <c r="L87" s="8"/>
      <c r="M87" s="8"/>
    </row>
    <row r="88" customFormat="false" ht="15" hidden="false" customHeight="false" outlineLevel="0" collapsed="false">
      <c r="A88" s="8"/>
      <c r="B88" s="8"/>
      <c r="C88" s="8"/>
      <c r="D88" s="8"/>
      <c r="E88" s="9" t="str">
        <f aca="false">IF(B88="","",IFERROR(INDEX(Turmas!$C$2:$C$41,MATCH(B88,Turmas!$A$2:$A$41,0)),""))</f>
        <v/>
      </c>
      <c r="F88" s="10" t="str">
        <f aca="false">IF(OR(C88="",E88=""),"",C88/E88)</f>
        <v/>
      </c>
      <c r="G88" s="10" t="str">
        <f aca="false">IF(OR(D88="",E88=""),"",D88/E88)</f>
        <v/>
      </c>
      <c r="H88" s="10" t="str">
        <f aca="false">IF(OR(F88="",G88=""),"",G88-F88)</f>
        <v/>
      </c>
      <c r="I88" s="8"/>
      <c r="J88" s="8"/>
      <c r="K88" s="8"/>
      <c r="L88" s="8"/>
      <c r="M88" s="8"/>
    </row>
    <row r="89" customFormat="false" ht="15" hidden="false" customHeight="false" outlineLevel="0" collapsed="false">
      <c r="A89" s="8"/>
      <c r="B89" s="8"/>
      <c r="C89" s="8"/>
      <c r="D89" s="8"/>
      <c r="E89" s="9" t="str">
        <f aca="false">IF(B89="","",IFERROR(INDEX(Turmas!$C$2:$C$41,MATCH(B89,Turmas!$A$2:$A$41,0)),""))</f>
        <v/>
      </c>
      <c r="F89" s="10" t="str">
        <f aca="false">IF(OR(C89="",E89=""),"",C89/E89)</f>
        <v/>
      </c>
      <c r="G89" s="10" t="str">
        <f aca="false">IF(OR(D89="",E89=""),"",D89/E89)</f>
        <v/>
      </c>
      <c r="H89" s="10" t="str">
        <f aca="false">IF(OR(F89="",G89=""),"",G89-F89)</f>
        <v/>
      </c>
      <c r="I89" s="8"/>
      <c r="J89" s="8"/>
      <c r="K89" s="8"/>
      <c r="L89" s="8"/>
      <c r="M89" s="8"/>
    </row>
    <row r="90" customFormat="false" ht="15" hidden="false" customHeight="false" outlineLevel="0" collapsed="false">
      <c r="A90" s="8"/>
      <c r="B90" s="8"/>
      <c r="C90" s="8"/>
      <c r="D90" s="8"/>
      <c r="E90" s="9" t="str">
        <f aca="false">IF(B90="","",IFERROR(INDEX(Turmas!$C$2:$C$41,MATCH(B90,Turmas!$A$2:$A$41,0)),""))</f>
        <v/>
      </c>
      <c r="F90" s="10" t="str">
        <f aca="false">IF(OR(C90="",E90=""),"",C90/E90)</f>
        <v/>
      </c>
      <c r="G90" s="10" t="str">
        <f aca="false">IF(OR(D90="",E90=""),"",D90/E90)</f>
        <v/>
      </c>
      <c r="H90" s="10" t="str">
        <f aca="false">IF(OR(F90="",G90=""),"",G90-F90)</f>
        <v/>
      </c>
      <c r="I90" s="8"/>
      <c r="J90" s="8"/>
      <c r="K90" s="8"/>
      <c r="L90" s="8"/>
      <c r="M90" s="8"/>
    </row>
    <row r="91" customFormat="false" ht="15" hidden="false" customHeight="false" outlineLevel="0" collapsed="false">
      <c r="A91" s="8"/>
      <c r="B91" s="8"/>
      <c r="C91" s="8"/>
      <c r="D91" s="8"/>
      <c r="E91" s="9" t="str">
        <f aca="false">IF(B91="","",IFERROR(INDEX(Turmas!$C$2:$C$41,MATCH(B91,Turmas!$A$2:$A$41,0)),""))</f>
        <v/>
      </c>
      <c r="F91" s="10" t="str">
        <f aca="false">IF(OR(C91="",E91=""),"",C91/E91)</f>
        <v/>
      </c>
      <c r="G91" s="10" t="str">
        <f aca="false">IF(OR(D91="",E91=""),"",D91/E91)</f>
        <v/>
      </c>
      <c r="H91" s="10" t="str">
        <f aca="false">IF(OR(F91="",G91=""),"",G91-F91)</f>
        <v/>
      </c>
      <c r="I91" s="8"/>
      <c r="J91" s="8"/>
      <c r="K91" s="8"/>
      <c r="L91" s="8"/>
      <c r="M91" s="8"/>
    </row>
    <row r="92" customFormat="false" ht="15" hidden="false" customHeight="false" outlineLevel="0" collapsed="false">
      <c r="A92" s="8"/>
      <c r="B92" s="8"/>
      <c r="C92" s="8"/>
      <c r="D92" s="8"/>
      <c r="E92" s="9" t="str">
        <f aca="false">IF(B92="","",IFERROR(INDEX(Turmas!$C$2:$C$41,MATCH(B92,Turmas!$A$2:$A$41,0)),""))</f>
        <v/>
      </c>
      <c r="F92" s="10" t="str">
        <f aca="false">IF(OR(C92="",E92=""),"",C92/E92)</f>
        <v/>
      </c>
      <c r="G92" s="10" t="str">
        <f aca="false">IF(OR(D92="",E92=""),"",D92/E92)</f>
        <v/>
      </c>
      <c r="H92" s="10" t="str">
        <f aca="false">IF(OR(F92="",G92=""),"",G92-F92)</f>
        <v/>
      </c>
      <c r="I92" s="8"/>
      <c r="J92" s="8"/>
      <c r="K92" s="8"/>
      <c r="L92" s="8"/>
      <c r="M92" s="8"/>
    </row>
    <row r="93" customFormat="false" ht="15" hidden="false" customHeight="false" outlineLevel="0" collapsed="false">
      <c r="A93" s="8"/>
      <c r="B93" s="8"/>
      <c r="C93" s="8"/>
      <c r="D93" s="8"/>
      <c r="E93" s="9" t="str">
        <f aca="false">IF(B93="","",IFERROR(INDEX(Turmas!$C$2:$C$41,MATCH(B93,Turmas!$A$2:$A$41,0)),""))</f>
        <v/>
      </c>
      <c r="F93" s="10" t="str">
        <f aca="false">IF(OR(C93="",E93=""),"",C93/E93)</f>
        <v/>
      </c>
      <c r="G93" s="10" t="str">
        <f aca="false">IF(OR(D93="",E93=""),"",D93/E93)</f>
        <v/>
      </c>
      <c r="H93" s="10" t="str">
        <f aca="false">IF(OR(F93="",G93=""),"",G93-F93)</f>
        <v/>
      </c>
      <c r="I93" s="8"/>
      <c r="J93" s="8"/>
      <c r="K93" s="8"/>
      <c r="L93" s="8"/>
      <c r="M93" s="8"/>
    </row>
    <row r="94" customFormat="false" ht="15" hidden="false" customHeight="false" outlineLevel="0" collapsed="false">
      <c r="A94" s="8"/>
      <c r="B94" s="8"/>
      <c r="C94" s="8"/>
      <c r="D94" s="8"/>
      <c r="E94" s="9" t="str">
        <f aca="false">IF(B94="","",IFERROR(INDEX(Turmas!$C$2:$C$41,MATCH(B94,Turmas!$A$2:$A$41,0)),""))</f>
        <v/>
      </c>
      <c r="F94" s="10" t="str">
        <f aca="false">IF(OR(C94="",E94=""),"",C94/E94)</f>
        <v/>
      </c>
      <c r="G94" s="10" t="str">
        <f aca="false">IF(OR(D94="",E94=""),"",D94/E94)</f>
        <v/>
      </c>
      <c r="H94" s="10" t="str">
        <f aca="false">IF(OR(F94="",G94=""),"",G94-F94)</f>
        <v/>
      </c>
      <c r="I94" s="8"/>
      <c r="J94" s="8"/>
      <c r="K94" s="8"/>
      <c r="L94" s="8"/>
      <c r="M94" s="8"/>
    </row>
    <row r="95" customFormat="false" ht="15" hidden="false" customHeight="false" outlineLevel="0" collapsed="false">
      <c r="A95" s="8"/>
      <c r="B95" s="8"/>
      <c r="C95" s="8"/>
      <c r="D95" s="8"/>
      <c r="E95" s="9" t="str">
        <f aca="false">IF(B95="","",IFERROR(INDEX(Turmas!$C$2:$C$41,MATCH(B95,Turmas!$A$2:$A$41,0)),""))</f>
        <v/>
      </c>
      <c r="F95" s="10" t="str">
        <f aca="false">IF(OR(C95="",E95=""),"",C95/E95)</f>
        <v/>
      </c>
      <c r="G95" s="10" t="str">
        <f aca="false">IF(OR(D95="",E95=""),"",D95/E95)</f>
        <v/>
      </c>
      <c r="H95" s="10" t="str">
        <f aca="false">IF(OR(F95="",G95=""),"",G95-F95)</f>
        <v/>
      </c>
      <c r="I95" s="8"/>
      <c r="J95" s="8"/>
      <c r="K95" s="8"/>
      <c r="L95" s="8"/>
      <c r="M95" s="8"/>
    </row>
    <row r="96" customFormat="false" ht="15" hidden="false" customHeight="false" outlineLevel="0" collapsed="false">
      <c r="A96" s="8"/>
      <c r="B96" s="8"/>
      <c r="C96" s="8"/>
      <c r="D96" s="8"/>
      <c r="E96" s="9" t="str">
        <f aca="false">IF(B96="","",IFERROR(INDEX(Turmas!$C$2:$C$41,MATCH(B96,Turmas!$A$2:$A$41,0)),""))</f>
        <v/>
      </c>
      <c r="F96" s="10" t="str">
        <f aca="false">IF(OR(C96="",E96=""),"",C96/E96)</f>
        <v/>
      </c>
      <c r="G96" s="10" t="str">
        <f aca="false">IF(OR(D96="",E96=""),"",D96/E96)</f>
        <v/>
      </c>
      <c r="H96" s="10" t="str">
        <f aca="false">IF(OR(F96="",G96=""),"",G96-F96)</f>
        <v/>
      </c>
      <c r="I96" s="8"/>
      <c r="J96" s="8"/>
      <c r="K96" s="8"/>
      <c r="L96" s="8"/>
      <c r="M96" s="8"/>
    </row>
    <row r="97" customFormat="false" ht="15" hidden="false" customHeight="false" outlineLevel="0" collapsed="false">
      <c r="A97" s="8"/>
      <c r="B97" s="8"/>
      <c r="C97" s="8"/>
      <c r="D97" s="8"/>
      <c r="E97" s="9" t="str">
        <f aca="false">IF(B97="","",IFERROR(INDEX(Turmas!$C$2:$C$41,MATCH(B97,Turmas!$A$2:$A$41,0)),""))</f>
        <v/>
      </c>
      <c r="F97" s="10" t="str">
        <f aca="false">IF(OR(C97="",E97=""),"",C97/E97)</f>
        <v/>
      </c>
      <c r="G97" s="10" t="str">
        <f aca="false">IF(OR(D97="",E97=""),"",D97/E97)</f>
        <v/>
      </c>
      <c r="H97" s="10" t="str">
        <f aca="false">IF(OR(F97="",G97=""),"",G97-F97)</f>
        <v/>
      </c>
      <c r="I97" s="8"/>
      <c r="J97" s="8"/>
      <c r="K97" s="8"/>
      <c r="L97" s="8"/>
      <c r="M97" s="8"/>
    </row>
    <row r="98" customFormat="false" ht="15" hidden="false" customHeight="false" outlineLevel="0" collapsed="false">
      <c r="A98" s="8"/>
      <c r="B98" s="8"/>
      <c r="C98" s="8"/>
      <c r="D98" s="8"/>
      <c r="E98" s="9" t="str">
        <f aca="false">IF(B98="","",IFERROR(INDEX(Turmas!$C$2:$C$41,MATCH(B98,Turmas!$A$2:$A$41,0)),""))</f>
        <v/>
      </c>
      <c r="F98" s="10" t="str">
        <f aca="false">IF(OR(C98="",E98=""),"",C98/E98)</f>
        <v/>
      </c>
      <c r="G98" s="10" t="str">
        <f aca="false">IF(OR(D98="",E98=""),"",D98/E98)</f>
        <v/>
      </c>
      <c r="H98" s="10" t="str">
        <f aca="false">IF(OR(F98="",G98=""),"",G98-F98)</f>
        <v/>
      </c>
      <c r="I98" s="8"/>
      <c r="J98" s="8"/>
      <c r="K98" s="8"/>
      <c r="L98" s="8"/>
      <c r="M98" s="8"/>
    </row>
    <row r="99" customFormat="false" ht="15" hidden="false" customHeight="false" outlineLevel="0" collapsed="false">
      <c r="A99" s="8"/>
      <c r="B99" s="8"/>
      <c r="C99" s="8"/>
      <c r="D99" s="8"/>
      <c r="E99" s="9" t="str">
        <f aca="false">IF(B99="","",IFERROR(INDEX(Turmas!$C$2:$C$41,MATCH(B99,Turmas!$A$2:$A$41,0)),""))</f>
        <v/>
      </c>
      <c r="F99" s="10" t="str">
        <f aca="false">IF(OR(C99="",E99=""),"",C99/E99)</f>
        <v/>
      </c>
      <c r="G99" s="10" t="str">
        <f aca="false">IF(OR(D99="",E99=""),"",D99/E99)</f>
        <v/>
      </c>
      <c r="H99" s="10" t="str">
        <f aca="false">IF(OR(F99="",G99=""),"",G99-F99)</f>
        <v/>
      </c>
      <c r="I99" s="8"/>
      <c r="J99" s="8"/>
      <c r="K99" s="8"/>
      <c r="L99" s="8"/>
      <c r="M99" s="8"/>
    </row>
    <row r="100" customFormat="false" ht="15" hidden="false" customHeight="false" outlineLevel="0" collapsed="false">
      <c r="A100" s="8"/>
      <c r="B100" s="8"/>
      <c r="C100" s="8"/>
      <c r="D100" s="8"/>
      <c r="E100" s="9" t="str">
        <f aca="false">IF(B100="","",IFERROR(INDEX(Turmas!$C$2:$C$41,MATCH(B100,Turmas!$A$2:$A$41,0)),""))</f>
        <v/>
      </c>
      <c r="F100" s="10" t="str">
        <f aca="false">IF(OR(C100="",E100=""),"",C100/E100)</f>
        <v/>
      </c>
      <c r="G100" s="10" t="str">
        <f aca="false">IF(OR(D100="",E100=""),"",D100/E100)</f>
        <v/>
      </c>
      <c r="H100" s="10" t="str">
        <f aca="false">IF(OR(F100="",G100=""),"",G100-F100)</f>
        <v/>
      </c>
      <c r="I100" s="8"/>
      <c r="J100" s="8"/>
      <c r="K100" s="8"/>
      <c r="L100" s="8"/>
      <c r="M100" s="8"/>
    </row>
    <row r="101" customFormat="false" ht="15" hidden="false" customHeight="false" outlineLevel="0" collapsed="false">
      <c r="A101" s="8"/>
      <c r="B101" s="8"/>
      <c r="C101" s="8"/>
      <c r="D101" s="8"/>
      <c r="E101" s="9" t="str">
        <f aca="false">IF(B101="","",IFERROR(INDEX(Turmas!$C$2:$C$41,MATCH(B101,Turmas!$A$2:$A$41,0)),""))</f>
        <v/>
      </c>
      <c r="F101" s="10" t="str">
        <f aca="false">IF(OR(C101="",E101=""),"",C101/E101)</f>
        <v/>
      </c>
      <c r="G101" s="10" t="str">
        <f aca="false">IF(OR(D101="",E101=""),"",D101/E101)</f>
        <v/>
      </c>
      <c r="H101" s="10" t="str">
        <f aca="false">IF(OR(F101="",G101=""),"",G101-F101)</f>
        <v/>
      </c>
      <c r="I101" s="8"/>
      <c r="J101" s="8"/>
      <c r="K101" s="8"/>
      <c r="L101" s="8"/>
      <c r="M101" s="8"/>
    </row>
    <row r="102" customFormat="false" ht="15" hidden="false" customHeight="false" outlineLevel="0" collapsed="false">
      <c r="A102" s="8"/>
      <c r="B102" s="8"/>
      <c r="C102" s="8"/>
      <c r="D102" s="8"/>
      <c r="E102" s="9" t="str">
        <f aca="false">IF(B102="","",IFERROR(INDEX(Turmas!$C$2:$C$41,MATCH(B102,Turmas!$A$2:$A$41,0)),""))</f>
        <v/>
      </c>
      <c r="F102" s="10" t="str">
        <f aca="false">IF(OR(C102="",E102=""),"",C102/E102)</f>
        <v/>
      </c>
      <c r="G102" s="10" t="str">
        <f aca="false">IF(OR(D102="",E102=""),"",D102/E102)</f>
        <v/>
      </c>
      <c r="H102" s="10" t="str">
        <f aca="false">IF(OR(F102="",G102=""),"",G102-F102)</f>
        <v/>
      </c>
      <c r="I102" s="8"/>
      <c r="J102" s="8"/>
      <c r="K102" s="8"/>
      <c r="L102" s="8"/>
      <c r="M102" s="8"/>
    </row>
    <row r="103" customFormat="false" ht="15" hidden="false" customHeight="false" outlineLevel="0" collapsed="false">
      <c r="A103" s="8"/>
      <c r="B103" s="8"/>
      <c r="C103" s="8"/>
      <c r="D103" s="8"/>
      <c r="E103" s="9" t="str">
        <f aca="false">IF(B103="","",IFERROR(INDEX(Turmas!$C$2:$C$41,MATCH(B103,Turmas!$A$2:$A$41,0)),""))</f>
        <v/>
      </c>
      <c r="F103" s="10" t="str">
        <f aca="false">IF(OR(C103="",E103=""),"",C103/E103)</f>
        <v/>
      </c>
      <c r="G103" s="10" t="str">
        <f aca="false">IF(OR(D103="",E103=""),"",D103/E103)</f>
        <v/>
      </c>
      <c r="H103" s="10" t="str">
        <f aca="false">IF(OR(F103="",G103=""),"",G103-F103)</f>
        <v/>
      </c>
      <c r="I103" s="8"/>
      <c r="J103" s="8"/>
      <c r="K103" s="8"/>
      <c r="L103" s="8"/>
      <c r="M103" s="8"/>
    </row>
    <row r="104" customFormat="false" ht="15" hidden="false" customHeight="false" outlineLevel="0" collapsed="false">
      <c r="A104" s="8"/>
      <c r="B104" s="8"/>
      <c r="C104" s="8"/>
      <c r="D104" s="8"/>
      <c r="E104" s="9" t="str">
        <f aca="false">IF(B104="","",IFERROR(INDEX(Turmas!$C$2:$C$41,MATCH(B104,Turmas!$A$2:$A$41,0)),""))</f>
        <v/>
      </c>
      <c r="F104" s="10" t="str">
        <f aca="false">IF(OR(C104="",E104=""),"",C104/E104)</f>
        <v/>
      </c>
      <c r="G104" s="10" t="str">
        <f aca="false">IF(OR(D104="",E104=""),"",D104/E104)</f>
        <v/>
      </c>
      <c r="H104" s="10" t="str">
        <f aca="false">IF(OR(F104="",G104=""),"",G104-F104)</f>
        <v/>
      </c>
      <c r="I104" s="8"/>
      <c r="J104" s="8"/>
      <c r="K104" s="8"/>
      <c r="L104" s="8"/>
      <c r="M104" s="8"/>
    </row>
    <row r="105" customFormat="false" ht="15" hidden="false" customHeight="false" outlineLevel="0" collapsed="false">
      <c r="A105" s="8"/>
      <c r="B105" s="8"/>
      <c r="C105" s="8"/>
      <c r="D105" s="8"/>
      <c r="E105" s="9" t="str">
        <f aca="false">IF(B105="","",IFERROR(INDEX(Turmas!$C$2:$C$41,MATCH(B105,Turmas!$A$2:$A$41,0)),""))</f>
        <v/>
      </c>
      <c r="F105" s="10" t="str">
        <f aca="false">IF(OR(C105="",E105=""),"",C105/E105)</f>
        <v/>
      </c>
      <c r="G105" s="10" t="str">
        <f aca="false">IF(OR(D105="",E105=""),"",D105/E105)</f>
        <v/>
      </c>
      <c r="H105" s="10" t="str">
        <f aca="false">IF(OR(F105="",G105=""),"",G105-F105)</f>
        <v/>
      </c>
      <c r="I105" s="8"/>
      <c r="J105" s="8"/>
      <c r="K105" s="8"/>
      <c r="L105" s="8"/>
      <c r="M105" s="8"/>
    </row>
    <row r="106" customFormat="false" ht="15" hidden="false" customHeight="false" outlineLevel="0" collapsed="false">
      <c r="A106" s="8"/>
      <c r="B106" s="8"/>
      <c r="C106" s="8"/>
      <c r="D106" s="8"/>
      <c r="E106" s="9" t="str">
        <f aca="false">IF(B106="","",IFERROR(INDEX(Turmas!$C$2:$C$41,MATCH(B106,Turmas!$A$2:$A$41,0)),""))</f>
        <v/>
      </c>
      <c r="F106" s="10" t="str">
        <f aca="false">IF(OR(C106="",E106=""),"",C106/E106)</f>
        <v/>
      </c>
      <c r="G106" s="10" t="str">
        <f aca="false">IF(OR(D106="",E106=""),"",D106/E106)</f>
        <v/>
      </c>
      <c r="H106" s="10" t="str">
        <f aca="false">IF(OR(F106="",G106=""),"",G106-F106)</f>
        <v/>
      </c>
      <c r="I106" s="8"/>
      <c r="J106" s="8"/>
      <c r="K106" s="8"/>
      <c r="L106" s="8"/>
      <c r="M106" s="8"/>
    </row>
    <row r="107" customFormat="false" ht="15" hidden="false" customHeight="false" outlineLevel="0" collapsed="false">
      <c r="A107" s="8"/>
      <c r="B107" s="8"/>
      <c r="C107" s="8"/>
      <c r="D107" s="8"/>
      <c r="E107" s="9" t="str">
        <f aca="false">IF(B107="","",IFERROR(INDEX(Turmas!$C$2:$C$41,MATCH(B107,Turmas!$A$2:$A$41,0)),""))</f>
        <v/>
      </c>
      <c r="F107" s="10" t="str">
        <f aca="false">IF(OR(C107="",E107=""),"",C107/E107)</f>
        <v/>
      </c>
      <c r="G107" s="10" t="str">
        <f aca="false">IF(OR(D107="",E107=""),"",D107/E107)</f>
        <v/>
      </c>
      <c r="H107" s="10" t="str">
        <f aca="false">IF(OR(F107="",G107=""),"",G107-F107)</f>
        <v/>
      </c>
      <c r="I107" s="8"/>
      <c r="J107" s="8"/>
      <c r="K107" s="8"/>
      <c r="L107" s="8"/>
      <c r="M107" s="8"/>
    </row>
    <row r="108" customFormat="false" ht="15" hidden="false" customHeight="false" outlineLevel="0" collapsed="false">
      <c r="A108" s="8"/>
      <c r="B108" s="8"/>
      <c r="C108" s="8"/>
      <c r="D108" s="8"/>
      <c r="E108" s="9" t="str">
        <f aca="false">IF(B108="","",IFERROR(INDEX(Turmas!$C$2:$C$41,MATCH(B108,Turmas!$A$2:$A$41,0)),""))</f>
        <v/>
      </c>
      <c r="F108" s="10" t="str">
        <f aca="false">IF(OR(C108="",E108=""),"",C108/E108)</f>
        <v/>
      </c>
      <c r="G108" s="10" t="str">
        <f aca="false">IF(OR(D108="",E108=""),"",D108/E108)</f>
        <v/>
      </c>
      <c r="H108" s="10" t="str">
        <f aca="false">IF(OR(F108="",G108=""),"",G108-F108)</f>
        <v/>
      </c>
      <c r="I108" s="8"/>
      <c r="J108" s="8"/>
      <c r="K108" s="8"/>
      <c r="L108" s="8"/>
      <c r="M108" s="8"/>
    </row>
    <row r="109" customFormat="false" ht="15" hidden="false" customHeight="false" outlineLevel="0" collapsed="false">
      <c r="A109" s="8"/>
      <c r="B109" s="8"/>
      <c r="C109" s="8"/>
      <c r="D109" s="8"/>
      <c r="E109" s="9" t="str">
        <f aca="false">IF(B109="","",IFERROR(INDEX(Turmas!$C$2:$C$41,MATCH(B109,Turmas!$A$2:$A$41,0)),""))</f>
        <v/>
      </c>
      <c r="F109" s="10" t="str">
        <f aca="false">IF(OR(C109="",E109=""),"",C109/E109)</f>
        <v/>
      </c>
      <c r="G109" s="10" t="str">
        <f aca="false">IF(OR(D109="",E109=""),"",D109/E109)</f>
        <v/>
      </c>
      <c r="H109" s="10" t="str">
        <f aca="false">IF(OR(F109="",G109=""),"",G109-F109)</f>
        <v/>
      </c>
      <c r="I109" s="8"/>
      <c r="J109" s="8"/>
      <c r="K109" s="8"/>
      <c r="L109" s="8"/>
      <c r="M109" s="8"/>
    </row>
    <row r="110" customFormat="false" ht="15" hidden="false" customHeight="false" outlineLevel="0" collapsed="false">
      <c r="A110" s="8"/>
      <c r="B110" s="8"/>
      <c r="C110" s="8"/>
      <c r="D110" s="8"/>
      <c r="E110" s="9" t="str">
        <f aca="false">IF(B110="","",IFERROR(INDEX(Turmas!$C$2:$C$41,MATCH(B110,Turmas!$A$2:$A$41,0)),""))</f>
        <v/>
      </c>
      <c r="F110" s="10" t="str">
        <f aca="false">IF(OR(C110="",E110=""),"",C110/E110)</f>
        <v/>
      </c>
      <c r="G110" s="10" t="str">
        <f aca="false">IF(OR(D110="",E110=""),"",D110/E110)</f>
        <v/>
      </c>
      <c r="H110" s="10" t="str">
        <f aca="false">IF(OR(F110="",G110=""),"",G110-F110)</f>
        <v/>
      </c>
      <c r="I110" s="8"/>
      <c r="J110" s="8"/>
      <c r="K110" s="8"/>
      <c r="L110" s="8"/>
      <c r="M110" s="8"/>
    </row>
    <row r="111" customFormat="false" ht="15" hidden="false" customHeight="false" outlineLevel="0" collapsed="false">
      <c r="A111" s="8"/>
      <c r="B111" s="8"/>
      <c r="C111" s="8"/>
      <c r="D111" s="8"/>
      <c r="E111" s="9" t="str">
        <f aca="false">IF(B111="","",IFERROR(INDEX(Turmas!$C$2:$C$41,MATCH(B111,Turmas!$A$2:$A$41,0)),""))</f>
        <v/>
      </c>
      <c r="F111" s="10" t="str">
        <f aca="false">IF(OR(C111="",E111=""),"",C111/E111)</f>
        <v/>
      </c>
      <c r="G111" s="10" t="str">
        <f aca="false">IF(OR(D111="",E111=""),"",D111/E111)</f>
        <v/>
      </c>
      <c r="H111" s="10" t="str">
        <f aca="false">IF(OR(F111="",G111=""),"",G111-F111)</f>
        <v/>
      </c>
      <c r="I111" s="8"/>
      <c r="J111" s="8"/>
      <c r="K111" s="8"/>
      <c r="L111" s="8"/>
      <c r="M111" s="8"/>
    </row>
    <row r="112" customFormat="false" ht="15" hidden="false" customHeight="false" outlineLevel="0" collapsed="false">
      <c r="A112" s="8"/>
      <c r="B112" s="8"/>
      <c r="C112" s="8"/>
      <c r="D112" s="8"/>
      <c r="E112" s="9" t="str">
        <f aca="false">IF(B112="","",IFERROR(INDEX(Turmas!$C$2:$C$41,MATCH(B112,Turmas!$A$2:$A$41,0)),""))</f>
        <v/>
      </c>
      <c r="F112" s="10" t="str">
        <f aca="false">IF(OR(C112="",E112=""),"",C112/E112)</f>
        <v/>
      </c>
      <c r="G112" s="10" t="str">
        <f aca="false">IF(OR(D112="",E112=""),"",D112/E112)</f>
        <v/>
      </c>
      <c r="H112" s="10" t="str">
        <f aca="false">IF(OR(F112="",G112=""),"",G112-F112)</f>
        <v/>
      </c>
      <c r="I112" s="8"/>
      <c r="J112" s="8"/>
      <c r="K112" s="8"/>
      <c r="L112" s="8"/>
      <c r="M112" s="8"/>
    </row>
    <row r="113" customFormat="false" ht="15" hidden="false" customHeight="false" outlineLevel="0" collapsed="false">
      <c r="A113" s="8"/>
      <c r="B113" s="8"/>
      <c r="C113" s="8"/>
      <c r="D113" s="8"/>
      <c r="E113" s="9" t="str">
        <f aca="false">IF(B113="","",IFERROR(INDEX(Turmas!$C$2:$C$41,MATCH(B113,Turmas!$A$2:$A$41,0)),""))</f>
        <v/>
      </c>
      <c r="F113" s="10" t="str">
        <f aca="false">IF(OR(C113="",E113=""),"",C113/E113)</f>
        <v/>
      </c>
      <c r="G113" s="10" t="str">
        <f aca="false">IF(OR(D113="",E113=""),"",D113/E113)</f>
        <v/>
      </c>
      <c r="H113" s="10" t="str">
        <f aca="false">IF(OR(F113="",G113=""),"",G113-F113)</f>
        <v/>
      </c>
      <c r="I113" s="8"/>
      <c r="J113" s="8"/>
      <c r="K113" s="8"/>
      <c r="L113" s="8"/>
      <c r="M113" s="8"/>
    </row>
    <row r="114" customFormat="false" ht="15" hidden="false" customHeight="false" outlineLevel="0" collapsed="false">
      <c r="A114" s="8"/>
      <c r="B114" s="8"/>
      <c r="C114" s="8"/>
      <c r="D114" s="8"/>
      <c r="E114" s="9" t="str">
        <f aca="false">IF(B114="","",IFERROR(INDEX(Turmas!$C$2:$C$41,MATCH(B114,Turmas!$A$2:$A$41,0)),""))</f>
        <v/>
      </c>
      <c r="F114" s="10" t="str">
        <f aca="false">IF(OR(C114="",E114=""),"",C114/E114)</f>
        <v/>
      </c>
      <c r="G114" s="10" t="str">
        <f aca="false">IF(OR(D114="",E114=""),"",D114/E114)</f>
        <v/>
      </c>
      <c r="H114" s="10" t="str">
        <f aca="false">IF(OR(F114="",G114=""),"",G114-F114)</f>
        <v/>
      </c>
      <c r="I114" s="8"/>
      <c r="J114" s="8"/>
      <c r="K114" s="8"/>
      <c r="L114" s="8"/>
      <c r="M114" s="8"/>
    </row>
    <row r="115" customFormat="false" ht="15" hidden="false" customHeight="false" outlineLevel="0" collapsed="false">
      <c r="A115" s="8"/>
      <c r="B115" s="8"/>
      <c r="C115" s="8"/>
      <c r="D115" s="8"/>
      <c r="E115" s="9" t="str">
        <f aca="false">IF(B115="","",IFERROR(INDEX(Turmas!$C$2:$C$41,MATCH(B115,Turmas!$A$2:$A$41,0)),""))</f>
        <v/>
      </c>
      <c r="F115" s="10" t="str">
        <f aca="false">IF(OR(C115="",E115=""),"",C115/E115)</f>
        <v/>
      </c>
      <c r="G115" s="10" t="str">
        <f aca="false">IF(OR(D115="",E115=""),"",D115/E115)</f>
        <v/>
      </c>
      <c r="H115" s="10" t="str">
        <f aca="false">IF(OR(F115="",G115=""),"",G115-F115)</f>
        <v/>
      </c>
      <c r="I115" s="8"/>
      <c r="J115" s="8"/>
      <c r="K115" s="8"/>
      <c r="L115" s="8"/>
      <c r="M115" s="8"/>
    </row>
    <row r="116" customFormat="false" ht="15" hidden="false" customHeight="false" outlineLevel="0" collapsed="false">
      <c r="A116" s="8"/>
      <c r="B116" s="8"/>
      <c r="C116" s="8"/>
      <c r="D116" s="8"/>
      <c r="E116" s="9" t="str">
        <f aca="false">IF(B116="","",IFERROR(INDEX(Turmas!$C$2:$C$41,MATCH(B116,Turmas!$A$2:$A$41,0)),""))</f>
        <v/>
      </c>
      <c r="F116" s="10" t="str">
        <f aca="false">IF(OR(C116="",E116=""),"",C116/E116)</f>
        <v/>
      </c>
      <c r="G116" s="10" t="str">
        <f aca="false">IF(OR(D116="",E116=""),"",D116/E116)</f>
        <v/>
      </c>
      <c r="H116" s="10" t="str">
        <f aca="false">IF(OR(F116="",G116=""),"",G116-F116)</f>
        <v/>
      </c>
      <c r="I116" s="8"/>
      <c r="J116" s="8"/>
      <c r="K116" s="8"/>
      <c r="L116" s="8"/>
      <c r="M116" s="8"/>
    </row>
    <row r="117" customFormat="false" ht="15" hidden="false" customHeight="false" outlineLevel="0" collapsed="false">
      <c r="A117" s="8"/>
      <c r="B117" s="8"/>
      <c r="C117" s="8"/>
      <c r="D117" s="8"/>
      <c r="E117" s="9" t="str">
        <f aca="false">IF(B117="","",IFERROR(INDEX(Turmas!$C$2:$C$41,MATCH(B117,Turmas!$A$2:$A$41,0)),""))</f>
        <v/>
      </c>
      <c r="F117" s="10" t="str">
        <f aca="false">IF(OR(C117="",E117=""),"",C117/E117)</f>
        <v/>
      </c>
      <c r="G117" s="10" t="str">
        <f aca="false">IF(OR(D117="",E117=""),"",D117/E117)</f>
        <v/>
      </c>
      <c r="H117" s="10" t="str">
        <f aca="false">IF(OR(F117="",G117=""),"",G117-F117)</f>
        <v/>
      </c>
      <c r="I117" s="8"/>
      <c r="J117" s="8"/>
      <c r="K117" s="8"/>
      <c r="L117" s="8"/>
      <c r="M117" s="8"/>
    </row>
    <row r="118" customFormat="false" ht="15" hidden="false" customHeight="false" outlineLevel="0" collapsed="false">
      <c r="A118" s="8"/>
      <c r="B118" s="8"/>
      <c r="C118" s="8"/>
      <c r="D118" s="8"/>
      <c r="E118" s="9" t="str">
        <f aca="false">IF(B118="","",IFERROR(INDEX(Turmas!$C$2:$C$41,MATCH(B118,Turmas!$A$2:$A$41,0)),""))</f>
        <v/>
      </c>
      <c r="F118" s="10" t="str">
        <f aca="false">IF(OR(C118="",E118=""),"",C118/E118)</f>
        <v/>
      </c>
      <c r="G118" s="10" t="str">
        <f aca="false">IF(OR(D118="",E118=""),"",D118/E118)</f>
        <v/>
      </c>
      <c r="H118" s="10" t="str">
        <f aca="false">IF(OR(F118="",G118=""),"",G118-F118)</f>
        <v/>
      </c>
      <c r="I118" s="8"/>
      <c r="J118" s="8"/>
      <c r="K118" s="8"/>
      <c r="L118" s="8"/>
      <c r="M118" s="8"/>
    </row>
    <row r="119" customFormat="false" ht="15" hidden="false" customHeight="false" outlineLevel="0" collapsed="false">
      <c r="A119" s="8"/>
      <c r="B119" s="8"/>
      <c r="C119" s="8"/>
      <c r="D119" s="8"/>
      <c r="E119" s="9" t="str">
        <f aca="false">IF(B119="","",IFERROR(INDEX(Turmas!$C$2:$C$41,MATCH(B119,Turmas!$A$2:$A$41,0)),""))</f>
        <v/>
      </c>
      <c r="F119" s="10" t="str">
        <f aca="false">IF(OR(C119="",E119=""),"",C119/E119)</f>
        <v/>
      </c>
      <c r="G119" s="10" t="str">
        <f aca="false">IF(OR(D119="",E119=""),"",D119/E119)</f>
        <v/>
      </c>
      <c r="H119" s="10" t="str">
        <f aca="false">IF(OR(F119="",G119=""),"",G119-F119)</f>
        <v/>
      </c>
      <c r="I119" s="8"/>
      <c r="J119" s="8"/>
      <c r="K119" s="8"/>
      <c r="L119" s="8"/>
      <c r="M119" s="8"/>
    </row>
    <row r="120" customFormat="false" ht="15" hidden="false" customHeight="false" outlineLevel="0" collapsed="false">
      <c r="A120" s="8"/>
      <c r="B120" s="8"/>
      <c r="C120" s="8"/>
      <c r="D120" s="8"/>
      <c r="E120" s="9" t="str">
        <f aca="false">IF(B120="","",IFERROR(INDEX(Turmas!$C$2:$C$41,MATCH(B120,Turmas!$A$2:$A$41,0)),""))</f>
        <v/>
      </c>
      <c r="F120" s="10" t="str">
        <f aca="false">IF(OR(C120="",E120=""),"",C120/E120)</f>
        <v/>
      </c>
      <c r="G120" s="10" t="str">
        <f aca="false">IF(OR(D120="",E120=""),"",D120/E120)</f>
        <v/>
      </c>
      <c r="H120" s="10" t="str">
        <f aca="false">IF(OR(F120="",G120=""),"",G120-F120)</f>
        <v/>
      </c>
      <c r="I120" s="8"/>
      <c r="J120" s="8"/>
      <c r="K120" s="8"/>
      <c r="L120" s="8"/>
      <c r="M120" s="8"/>
    </row>
    <row r="121" customFormat="false" ht="15" hidden="false" customHeight="false" outlineLevel="0" collapsed="false">
      <c r="A121" s="8"/>
      <c r="B121" s="8"/>
      <c r="C121" s="8"/>
      <c r="D121" s="8"/>
      <c r="E121" s="9" t="str">
        <f aca="false">IF(B121="","",IFERROR(INDEX(Turmas!$C$2:$C$41,MATCH(B121,Turmas!$A$2:$A$41,0)),""))</f>
        <v/>
      </c>
      <c r="F121" s="10" t="str">
        <f aca="false">IF(OR(C121="",E121=""),"",C121/E121)</f>
        <v/>
      </c>
      <c r="G121" s="10" t="str">
        <f aca="false">IF(OR(D121="",E121=""),"",D121/E121)</f>
        <v/>
      </c>
      <c r="H121" s="10" t="str">
        <f aca="false">IF(OR(F121="",G121=""),"",G121-F121)</f>
        <v/>
      </c>
      <c r="I121" s="8"/>
      <c r="J121" s="8"/>
      <c r="K121" s="8"/>
      <c r="L121" s="8"/>
      <c r="M121" s="8"/>
    </row>
    <row r="122" customFormat="false" ht="15" hidden="false" customHeight="false" outlineLevel="0" collapsed="false">
      <c r="A122" s="8"/>
      <c r="B122" s="8"/>
      <c r="C122" s="8"/>
      <c r="D122" s="8"/>
      <c r="E122" s="9" t="str">
        <f aca="false">IF(B122="","",IFERROR(INDEX(Turmas!$C$2:$C$41,MATCH(B122,Turmas!$A$2:$A$41,0)),""))</f>
        <v/>
      </c>
      <c r="F122" s="10" t="str">
        <f aca="false">IF(OR(C122="",E122=""),"",C122/E122)</f>
        <v/>
      </c>
      <c r="G122" s="10" t="str">
        <f aca="false">IF(OR(D122="",E122=""),"",D122/E122)</f>
        <v/>
      </c>
      <c r="H122" s="10" t="str">
        <f aca="false">IF(OR(F122="",G122=""),"",G122-F122)</f>
        <v/>
      </c>
      <c r="I122" s="8"/>
      <c r="J122" s="8"/>
      <c r="K122" s="8"/>
      <c r="L122" s="8"/>
      <c r="M122" s="8"/>
    </row>
    <row r="123" customFormat="false" ht="15" hidden="false" customHeight="false" outlineLevel="0" collapsed="false">
      <c r="A123" s="8"/>
      <c r="B123" s="8"/>
      <c r="C123" s="8"/>
      <c r="D123" s="8"/>
      <c r="E123" s="9" t="str">
        <f aca="false">IF(B123="","",IFERROR(INDEX(Turmas!$C$2:$C$41,MATCH(B123,Turmas!$A$2:$A$41,0)),""))</f>
        <v/>
      </c>
      <c r="F123" s="10" t="str">
        <f aca="false">IF(OR(C123="",E123=""),"",C123/E123)</f>
        <v/>
      </c>
      <c r="G123" s="10" t="str">
        <f aca="false">IF(OR(D123="",E123=""),"",D123/E123)</f>
        <v/>
      </c>
      <c r="H123" s="10" t="str">
        <f aca="false">IF(OR(F123="",G123=""),"",G123-F123)</f>
        <v/>
      </c>
      <c r="I123" s="8"/>
      <c r="J123" s="8"/>
      <c r="K123" s="8"/>
      <c r="L123" s="8"/>
      <c r="M123" s="8"/>
    </row>
    <row r="124" customFormat="false" ht="15" hidden="false" customHeight="false" outlineLevel="0" collapsed="false">
      <c r="A124" s="8"/>
      <c r="B124" s="8"/>
      <c r="C124" s="8"/>
      <c r="D124" s="8"/>
      <c r="E124" s="9" t="str">
        <f aca="false">IF(B124="","",IFERROR(INDEX(Turmas!$C$2:$C$41,MATCH(B124,Turmas!$A$2:$A$41,0)),""))</f>
        <v/>
      </c>
      <c r="F124" s="10" t="str">
        <f aca="false">IF(OR(C124="",E124=""),"",C124/E124)</f>
        <v/>
      </c>
      <c r="G124" s="10" t="str">
        <f aca="false">IF(OR(D124="",E124=""),"",D124/E124)</f>
        <v/>
      </c>
      <c r="H124" s="10" t="str">
        <f aca="false">IF(OR(F124="",G124=""),"",G124-F124)</f>
        <v/>
      </c>
      <c r="I124" s="8"/>
      <c r="J124" s="8"/>
      <c r="K124" s="8"/>
      <c r="L124" s="8"/>
      <c r="M124" s="8"/>
    </row>
    <row r="125" customFormat="false" ht="15" hidden="false" customHeight="false" outlineLevel="0" collapsed="false">
      <c r="A125" s="8"/>
      <c r="B125" s="8"/>
      <c r="C125" s="8"/>
      <c r="D125" s="8"/>
      <c r="E125" s="9" t="str">
        <f aca="false">IF(B125="","",IFERROR(INDEX(Turmas!$C$2:$C$41,MATCH(B125,Turmas!$A$2:$A$41,0)),""))</f>
        <v/>
      </c>
      <c r="F125" s="10" t="str">
        <f aca="false">IF(OR(C125="",E125=""),"",C125/E125)</f>
        <v/>
      </c>
      <c r="G125" s="10" t="str">
        <f aca="false">IF(OR(D125="",E125=""),"",D125/E125)</f>
        <v/>
      </c>
      <c r="H125" s="10" t="str">
        <f aca="false">IF(OR(F125="",G125=""),"",G125-F125)</f>
        <v/>
      </c>
      <c r="I125" s="8"/>
      <c r="J125" s="8"/>
      <c r="K125" s="8"/>
      <c r="L125" s="8"/>
      <c r="M125" s="8"/>
    </row>
    <row r="126" customFormat="false" ht="15" hidden="false" customHeight="false" outlineLevel="0" collapsed="false">
      <c r="A126" s="8"/>
      <c r="B126" s="8"/>
      <c r="C126" s="8"/>
      <c r="D126" s="8"/>
      <c r="E126" s="9" t="str">
        <f aca="false">IF(B126="","",IFERROR(INDEX(Turmas!$C$2:$C$41,MATCH(B126,Turmas!$A$2:$A$41,0)),""))</f>
        <v/>
      </c>
      <c r="F126" s="10" t="str">
        <f aca="false">IF(OR(C126="",E126=""),"",C126/E126)</f>
        <v/>
      </c>
      <c r="G126" s="10" t="str">
        <f aca="false">IF(OR(D126="",E126=""),"",D126/E126)</f>
        <v/>
      </c>
      <c r="H126" s="10" t="str">
        <f aca="false">IF(OR(F126="",G126=""),"",G126-F126)</f>
        <v/>
      </c>
      <c r="I126" s="8"/>
      <c r="J126" s="8"/>
      <c r="K126" s="8"/>
      <c r="L126" s="8"/>
      <c r="M126" s="8"/>
    </row>
    <row r="127" customFormat="false" ht="15" hidden="false" customHeight="false" outlineLevel="0" collapsed="false">
      <c r="A127" s="8"/>
      <c r="B127" s="8"/>
      <c r="C127" s="8"/>
      <c r="D127" s="8"/>
      <c r="E127" s="9" t="str">
        <f aca="false">IF(B127="","",IFERROR(INDEX(Turmas!$C$2:$C$41,MATCH(B127,Turmas!$A$2:$A$41,0)),""))</f>
        <v/>
      </c>
      <c r="F127" s="10" t="str">
        <f aca="false">IF(OR(C127="",E127=""),"",C127/E127)</f>
        <v/>
      </c>
      <c r="G127" s="10" t="str">
        <f aca="false">IF(OR(D127="",E127=""),"",D127/E127)</f>
        <v/>
      </c>
      <c r="H127" s="10" t="str">
        <f aca="false">IF(OR(F127="",G127=""),"",G127-F127)</f>
        <v/>
      </c>
      <c r="I127" s="8"/>
      <c r="J127" s="8"/>
      <c r="K127" s="8"/>
      <c r="L127" s="8"/>
      <c r="M127" s="8"/>
    </row>
    <row r="128" customFormat="false" ht="15" hidden="false" customHeight="false" outlineLevel="0" collapsed="false">
      <c r="A128" s="8"/>
      <c r="B128" s="8"/>
      <c r="C128" s="8"/>
      <c r="D128" s="8"/>
      <c r="E128" s="9" t="str">
        <f aca="false">IF(B128="","",IFERROR(INDEX(Turmas!$C$2:$C$41,MATCH(B128,Turmas!$A$2:$A$41,0)),""))</f>
        <v/>
      </c>
      <c r="F128" s="10" t="str">
        <f aca="false">IF(OR(C128="",E128=""),"",C128/E128)</f>
        <v/>
      </c>
      <c r="G128" s="10" t="str">
        <f aca="false">IF(OR(D128="",E128=""),"",D128/E128)</f>
        <v/>
      </c>
      <c r="H128" s="10" t="str">
        <f aca="false">IF(OR(F128="",G128=""),"",G128-F128)</f>
        <v/>
      </c>
      <c r="I128" s="8"/>
      <c r="J128" s="8"/>
      <c r="K128" s="8"/>
      <c r="L128" s="8"/>
      <c r="M128" s="8"/>
    </row>
    <row r="129" customFormat="false" ht="15" hidden="false" customHeight="false" outlineLevel="0" collapsed="false">
      <c r="A129" s="8"/>
      <c r="B129" s="8"/>
      <c r="C129" s="8"/>
      <c r="D129" s="8"/>
      <c r="E129" s="9" t="str">
        <f aca="false">IF(B129="","",IFERROR(INDEX(Turmas!$C$2:$C$41,MATCH(B129,Turmas!$A$2:$A$41,0)),""))</f>
        <v/>
      </c>
      <c r="F129" s="10" t="str">
        <f aca="false">IF(OR(C129="",E129=""),"",C129/E129)</f>
        <v/>
      </c>
      <c r="G129" s="10" t="str">
        <f aca="false">IF(OR(D129="",E129=""),"",D129/E129)</f>
        <v/>
      </c>
      <c r="H129" s="10" t="str">
        <f aca="false">IF(OR(F129="",G129=""),"",G129-F129)</f>
        <v/>
      </c>
      <c r="I129" s="8"/>
      <c r="J129" s="8"/>
      <c r="K129" s="8"/>
      <c r="L129" s="8"/>
      <c r="M129" s="8"/>
    </row>
    <row r="130" customFormat="false" ht="15" hidden="false" customHeight="false" outlineLevel="0" collapsed="false">
      <c r="A130" s="8"/>
      <c r="B130" s="8"/>
      <c r="C130" s="8"/>
      <c r="D130" s="8"/>
      <c r="E130" s="9" t="str">
        <f aca="false">IF(B130="","",IFERROR(INDEX(Turmas!$C$2:$C$41,MATCH(B130,Turmas!$A$2:$A$41,0)),""))</f>
        <v/>
      </c>
      <c r="F130" s="10" t="str">
        <f aca="false">IF(OR(C130="",E130=""),"",C130/E130)</f>
        <v/>
      </c>
      <c r="G130" s="10" t="str">
        <f aca="false">IF(OR(D130="",E130=""),"",D130/E130)</f>
        <v/>
      </c>
      <c r="H130" s="10" t="str">
        <f aca="false">IF(OR(F130="",G130=""),"",G130-F130)</f>
        <v/>
      </c>
      <c r="I130" s="8"/>
      <c r="J130" s="8"/>
      <c r="K130" s="8"/>
      <c r="L130" s="8"/>
      <c r="M130" s="8"/>
    </row>
    <row r="131" customFormat="false" ht="15" hidden="false" customHeight="false" outlineLevel="0" collapsed="false">
      <c r="A131" s="8"/>
      <c r="B131" s="8"/>
      <c r="C131" s="8"/>
      <c r="D131" s="8"/>
      <c r="E131" s="9" t="str">
        <f aca="false">IF(B131="","",IFERROR(INDEX(Turmas!$C$2:$C$41,MATCH(B131,Turmas!$A$2:$A$41,0)),""))</f>
        <v/>
      </c>
      <c r="F131" s="10" t="str">
        <f aca="false">IF(OR(C131="",E131=""),"",C131/E131)</f>
        <v/>
      </c>
      <c r="G131" s="10" t="str">
        <f aca="false">IF(OR(D131="",E131=""),"",D131/E131)</f>
        <v/>
      </c>
      <c r="H131" s="10" t="str">
        <f aca="false">IF(OR(F131="",G131=""),"",G131-F131)</f>
        <v/>
      </c>
      <c r="I131" s="8"/>
      <c r="J131" s="8"/>
      <c r="K131" s="8"/>
      <c r="L131" s="8"/>
      <c r="M131" s="8"/>
    </row>
    <row r="132" customFormat="false" ht="15" hidden="false" customHeight="false" outlineLevel="0" collapsed="false">
      <c r="A132" s="8"/>
      <c r="B132" s="8"/>
      <c r="C132" s="8"/>
      <c r="D132" s="8"/>
      <c r="E132" s="9" t="str">
        <f aca="false">IF(B132="","",IFERROR(INDEX(Turmas!$C$2:$C$41,MATCH(B132,Turmas!$A$2:$A$41,0)),""))</f>
        <v/>
      </c>
      <c r="F132" s="10" t="str">
        <f aca="false">IF(OR(C132="",E132=""),"",C132/E132)</f>
        <v/>
      </c>
      <c r="G132" s="10" t="str">
        <f aca="false">IF(OR(D132="",E132=""),"",D132/E132)</f>
        <v/>
      </c>
      <c r="H132" s="10" t="str">
        <f aca="false">IF(OR(F132="",G132=""),"",G132-F132)</f>
        <v/>
      </c>
      <c r="I132" s="8"/>
      <c r="J132" s="8"/>
      <c r="K132" s="8"/>
      <c r="L132" s="8"/>
      <c r="M132" s="8"/>
    </row>
    <row r="133" customFormat="false" ht="15" hidden="false" customHeight="false" outlineLevel="0" collapsed="false">
      <c r="A133" s="8"/>
      <c r="B133" s="8"/>
      <c r="C133" s="8"/>
      <c r="D133" s="8"/>
      <c r="E133" s="9" t="str">
        <f aca="false">IF(B133="","",IFERROR(INDEX(Turmas!$C$2:$C$41,MATCH(B133,Turmas!$A$2:$A$41,0)),""))</f>
        <v/>
      </c>
      <c r="F133" s="10" t="str">
        <f aca="false">IF(OR(C133="",E133=""),"",C133/E133)</f>
        <v/>
      </c>
      <c r="G133" s="10" t="str">
        <f aca="false">IF(OR(D133="",E133=""),"",D133/E133)</f>
        <v/>
      </c>
      <c r="H133" s="10" t="str">
        <f aca="false">IF(OR(F133="",G133=""),"",G133-F133)</f>
        <v/>
      </c>
      <c r="I133" s="8"/>
      <c r="J133" s="8"/>
      <c r="K133" s="8"/>
      <c r="L133" s="8"/>
      <c r="M133" s="8"/>
    </row>
    <row r="134" customFormat="false" ht="15" hidden="false" customHeight="false" outlineLevel="0" collapsed="false">
      <c r="A134" s="8"/>
      <c r="B134" s="8"/>
      <c r="C134" s="8"/>
      <c r="D134" s="8"/>
      <c r="E134" s="9" t="str">
        <f aca="false">IF(B134="","",IFERROR(INDEX(Turmas!$C$2:$C$41,MATCH(B134,Turmas!$A$2:$A$41,0)),""))</f>
        <v/>
      </c>
      <c r="F134" s="10" t="str">
        <f aca="false">IF(OR(C134="",E134=""),"",C134/E134)</f>
        <v/>
      </c>
      <c r="G134" s="10" t="str">
        <f aca="false">IF(OR(D134="",E134=""),"",D134/E134)</f>
        <v/>
      </c>
      <c r="H134" s="10" t="str">
        <f aca="false">IF(OR(F134="",G134=""),"",G134-F134)</f>
        <v/>
      </c>
      <c r="I134" s="8"/>
      <c r="J134" s="8"/>
      <c r="K134" s="8"/>
      <c r="L134" s="8"/>
      <c r="M134" s="8"/>
    </row>
    <row r="135" customFormat="false" ht="15" hidden="false" customHeight="false" outlineLevel="0" collapsed="false">
      <c r="A135" s="8"/>
      <c r="B135" s="8"/>
      <c r="C135" s="8"/>
      <c r="D135" s="8"/>
      <c r="E135" s="9" t="str">
        <f aca="false">IF(B135="","",IFERROR(INDEX(Turmas!$C$2:$C$41,MATCH(B135,Turmas!$A$2:$A$41,0)),""))</f>
        <v/>
      </c>
      <c r="F135" s="10" t="str">
        <f aca="false">IF(OR(C135="",E135=""),"",C135/E135)</f>
        <v/>
      </c>
      <c r="G135" s="10" t="str">
        <f aca="false">IF(OR(D135="",E135=""),"",D135/E135)</f>
        <v/>
      </c>
      <c r="H135" s="10" t="str">
        <f aca="false">IF(OR(F135="",G135=""),"",G135-F135)</f>
        <v/>
      </c>
      <c r="I135" s="8"/>
      <c r="J135" s="8"/>
      <c r="K135" s="8"/>
      <c r="L135" s="8"/>
      <c r="M135" s="8"/>
    </row>
    <row r="136" customFormat="false" ht="15" hidden="false" customHeight="false" outlineLevel="0" collapsed="false">
      <c r="A136" s="8"/>
      <c r="B136" s="8"/>
      <c r="C136" s="8"/>
      <c r="D136" s="8"/>
      <c r="E136" s="9" t="str">
        <f aca="false">IF(B136="","",IFERROR(INDEX(Turmas!$C$2:$C$41,MATCH(B136,Turmas!$A$2:$A$41,0)),""))</f>
        <v/>
      </c>
      <c r="F136" s="10" t="str">
        <f aca="false">IF(OR(C136="",E136=""),"",C136/E136)</f>
        <v/>
      </c>
      <c r="G136" s="10" t="str">
        <f aca="false">IF(OR(D136="",E136=""),"",D136/E136)</f>
        <v/>
      </c>
      <c r="H136" s="10" t="str">
        <f aca="false">IF(OR(F136="",G136=""),"",G136-F136)</f>
        <v/>
      </c>
      <c r="I136" s="8"/>
      <c r="J136" s="8"/>
      <c r="K136" s="8"/>
      <c r="L136" s="8"/>
      <c r="M136" s="8"/>
    </row>
    <row r="137" customFormat="false" ht="15" hidden="false" customHeight="false" outlineLevel="0" collapsed="false">
      <c r="A137" s="8"/>
      <c r="B137" s="8"/>
      <c r="C137" s="8"/>
      <c r="D137" s="8"/>
      <c r="E137" s="9" t="str">
        <f aca="false">IF(B137="","",IFERROR(INDEX(Turmas!$C$2:$C$41,MATCH(B137,Turmas!$A$2:$A$41,0)),""))</f>
        <v/>
      </c>
      <c r="F137" s="10" t="str">
        <f aca="false">IF(OR(C137="",E137=""),"",C137/E137)</f>
        <v/>
      </c>
      <c r="G137" s="10" t="str">
        <f aca="false">IF(OR(D137="",E137=""),"",D137/E137)</f>
        <v/>
      </c>
      <c r="H137" s="10" t="str">
        <f aca="false">IF(OR(F137="",G137=""),"",G137-F137)</f>
        <v/>
      </c>
      <c r="I137" s="8"/>
      <c r="J137" s="8"/>
      <c r="K137" s="8"/>
      <c r="L137" s="8"/>
      <c r="M137" s="8"/>
    </row>
    <row r="138" customFormat="false" ht="15" hidden="false" customHeight="false" outlineLevel="0" collapsed="false">
      <c r="A138" s="8"/>
      <c r="B138" s="8"/>
      <c r="C138" s="8"/>
      <c r="D138" s="8"/>
      <c r="E138" s="9" t="str">
        <f aca="false">IF(B138="","",IFERROR(INDEX(Turmas!$C$2:$C$41,MATCH(B138,Turmas!$A$2:$A$41,0)),""))</f>
        <v/>
      </c>
      <c r="F138" s="10" t="str">
        <f aca="false">IF(OR(C138="",E138=""),"",C138/E138)</f>
        <v/>
      </c>
      <c r="G138" s="10" t="str">
        <f aca="false">IF(OR(D138="",E138=""),"",D138/E138)</f>
        <v/>
      </c>
      <c r="H138" s="10" t="str">
        <f aca="false">IF(OR(F138="",G138=""),"",G138-F138)</f>
        <v/>
      </c>
      <c r="I138" s="8"/>
      <c r="J138" s="8"/>
      <c r="K138" s="8"/>
      <c r="L138" s="8"/>
      <c r="M138" s="8"/>
    </row>
    <row r="139" customFormat="false" ht="15" hidden="false" customHeight="false" outlineLevel="0" collapsed="false">
      <c r="A139" s="8"/>
      <c r="B139" s="8"/>
      <c r="C139" s="8"/>
      <c r="D139" s="8"/>
      <c r="E139" s="9" t="str">
        <f aca="false">IF(B139="","",IFERROR(INDEX(Turmas!$C$2:$C$41,MATCH(B139,Turmas!$A$2:$A$41,0)),""))</f>
        <v/>
      </c>
      <c r="F139" s="10" t="str">
        <f aca="false">IF(OR(C139="",E139=""),"",C139/E139)</f>
        <v/>
      </c>
      <c r="G139" s="10" t="str">
        <f aca="false">IF(OR(D139="",E139=""),"",D139/E139)</f>
        <v/>
      </c>
      <c r="H139" s="10" t="str">
        <f aca="false">IF(OR(F139="",G139=""),"",G139-F139)</f>
        <v/>
      </c>
      <c r="I139" s="8"/>
      <c r="J139" s="8"/>
      <c r="K139" s="8"/>
      <c r="L139" s="8"/>
      <c r="M139" s="8"/>
    </row>
    <row r="140" customFormat="false" ht="15" hidden="false" customHeight="false" outlineLevel="0" collapsed="false">
      <c r="A140" s="8"/>
      <c r="B140" s="8"/>
      <c r="C140" s="8"/>
      <c r="D140" s="8"/>
      <c r="E140" s="9" t="str">
        <f aca="false">IF(B140="","",IFERROR(INDEX(Turmas!$C$2:$C$41,MATCH(B140,Turmas!$A$2:$A$41,0)),""))</f>
        <v/>
      </c>
      <c r="F140" s="10" t="str">
        <f aca="false">IF(OR(C140="",E140=""),"",C140/E140)</f>
        <v/>
      </c>
      <c r="G140" s="10" t="str">
        <f aca="false">IF(OR(D140="",E140=""),"",D140/E140)</f>
        <v/>
      </c>
      <c r="H140" s="10" t="str">
        <f aca="false">IF(OR(F140="",G140=""),"",G140-F140)</f>
        <v/>
      </c>
      <c r="I140" s="8"/>
      <c r="J140" s="8"/>
      <c r="K140" s="8"/>
      <c r="L140" s="8"/>
      <c r="M140" s="8"/>
    </row>
    <row r="141" customFormat="false" ht="15" hidden="false" customHeight="false" outlineLevel="0" collapsed="false">
      <c r="A141" s="8"/>
      <c r="B141" s="8"/>
      <c r="C141" s="8"/>
      <c r="D141" s="8"/>
      <c r="E141" s="9" t="str">
        <f aca="false">IF(B141="","",IFERROR(INDEX(Turmas!$C$2:$C$41,MATCH(B141,Turmas!$A$2:$A$41,0)),""))</f>
        <v/>
      </c>
      <c r="F141" s="10" t="str">
        <f aca="false">IF(OR(C141="",E141=""),"",C141/E141)</f>
        <v/>
      </c>
      <c r="G141" s="10" t="str">
        <f aca="false">IF(OR(D141="",E141=""),"",D141/E141)</f>
        <v/>
      </c>
      <c r="H141" s="10" t="str">
        <f aca="false">IF(OR(F141="",G141=""),"",G141-F141)</f>
        <v/>
      </c>
      <c r="I141" s="8"/>
      <c r="J141" s="8"/>
      <c r="K141" s="8"/>
      <c r="L141" s="8"/>
      <c r="M141" s="8"/>
    </row>
    <row r="142" customFormat="false" ht="15" hidden="false" customHeight="false" outlineLevel="0" collapsed="false">
      <c r="A142" s="8"/>
      <c r="B142" s="8"/>
      <c r="C142" s="8"/>
      <c r="D142" s="8"/>
      <c r="E142" s="9" t="str">
        <f aca="false">IF(B142="","",IFERROR(INDEX(Turmas!$C$2:$C$41,MATCH(B142,Turmas!$A$2:$A$41,0)),""))</f>
        <v/>
      </c>
      <c r="F142" s="10" t="str">
        <f aca="false">IF(OR(C142="",E142=""),"",C142/E142)</f>
        <v/>
      </c>
      <c r="G142" s="10" t="str">
        <f aca="false">IF(OR(D142="",E142=""),"",D142/E142)</f>
        <v/>
      </c>
      <c r="H142" s="10" t="str">
        <f aca="false">IF(OR(F142="",G142=""),"",G142-F142)</f>
        <v/>
      </c>
      <c r="I142" s="8"/>
      <c r="J142" s="8"/>
      <c r="K142" s="8"/>
      <c r="L142" s="8"/>
      <c r="M142" s="8"/>
    </row>
    <row r="143" customFormat="false" ht="15" hidden="false" customHeight="false" outlineLevel="0" collapsed="false">
      <c r="A143" s="8"/>
      <c r="B143" s="8"/>
      <c r="C143" s="8"/>
      <c r="D143" s="8"/>
      <c r="E143" s="9" t="str">
        <f aca="false">IF(B143="","",IFERROR(INDEX(Turmas!$C$2:$C$41,MATCH(B143,Turmas!$A$2:$A$41,0)),""))</f>
        <v/>
      </c>
      <c r="F143" s="10" t="str">
        <f aca="false">IF(OR(C143="",E143=""),"",C143/E143)</f>
        <v/>
      </c>
      <c r="G143" s="10" t="str">
        <f aca="false">IF(OR(D143="",E143=""),"",D143/E143)</f>
        <v/>
      </c>
      <c r="H143" s="10" t="str">
        <f aca="false">IF(OR(F143="",G143=""),"",G143-F143)</f>
        <v/>
      </c>
      <c r="I143" s="8"/>
      <c r="J143" s="8"/>
      <c r="K143" s="8"/>
      <c r="L143" s="8"/>
      <c r="M143" s="8"/>
    </row>
    <row r="144" customFormat="false" ht="15" hidden="false" customHeight="false" outlineLevel="0" collapsed="false">
      <c r="A144" s="8"/>
      <c r="B144" s="8"/>
      <c r="C144" s="8"/>
      <c r="D144" s="8"/>
      <c r="E144" s="9" t="str">
        <f aca="false">IF(B144="","",IFERROR(INDEX(Turmas!$C$2:$C$41,MATCH(B144,Turmas!$A$2:$A$41,0)),""))</f>
        <v/>
      </c>
      <c r="F144" s="10" t="str">
        <f aca="false">IF(OR(C144="",E144=""),"",C144/E144)</f>
        <v/>
      </c>
      <c r="G144" s="10" t="str">
        <f aca="false">IF(OR(D144="",E144=""),"",D144/E144)</f>
        <v/>
      </c>
      <c r="H144" s="10" t="str">
        <f aca="false">IF(OR(F144="",G144=""),"",G144-F144)</f>
        <v/>
      </c>
      <c r="I144" s="8"/>
      <c r="J144" s="8"/>
      <c r="K144" s="8"/>
      <c r="L144" s="8"/>
      <c r="M144" s="8"/>
    </row>
    <row r="145" customFormat="false" ht="15" hidden="false" customHeight="false" outlineLevel="0" collapsed="false">
      <c r="A145" s="8"/>
      <c r="B145" s="8"/>
      <c r="C145" s="8"/>
      <c r="D145" s="8"/>
      <c r="E145" s="9" t="str">
        <f aca="false">IF(B145="","",IFERROR(INDEX(Turmas!$C$2:$C$41,MATCH(B145,Turmas!$A$2:$A$41,0)),""))</f>
        <v/>
      </c>
      <c r="F145" s="10" t="str">
        <f aca="false">IF(OR(C145="",E145=""),"",C145/E145)</f>
        <v/>
      </c>
      <c r="G145" s="10" t="str">
        <f aca="false">IF(OR(D145="",E145=""),"",D145/E145)</f>
        <v/>
      </c>
      <c r="H145" s="10" t="str">
        <f aca="false">IF(OR(F145="",G145=""),"",G145-F145)</f>
        <v/>
      </c>
      <c r="I145" s="8"/>
      <c r="J145" s="8"/>
      <c r="K145" s="8"/>
      <c r="L145" s="8"/>
      <c r="M145" s="8"/>
    </row>
    <row r="146" customFormat="false" ht="15" hidden="false" customHeight="false" outlineLevel="0" collapsed="false">
      <c r="A146" s="8"/>
      <c r="B146" s="8"/>
      <c r="C146" s="8"/>
      <c r="D146" s="8"/>
      <c r="E146" s="9" t="str">
        <f aca="false">IF(B146="","",IFERROR(INDEX(Turmas!$C$2:$C$41,MATCH(B146,Turmas!$A$2:$A$41,0)),""))</f>
        <v/>
      </c>
      <c r="F146" s="10" t="str">
        <f aca="false">IF(OR(C146="",E146=""),"",C146/E146)</f>
        <v/>
      </c>
      <c r="G146" s="10" t="str">
        <f aca="false">IF(OR(D146="",E146=""),"",D146/E146)</f>
        <v/>
      </c>
      <c r="H146" s="10" t="str">
        <f aca="false">IF(OR(F146="",G146=""),"",G146-F146)</f>
        <v/>
      </c>
      <c r="I146" s="8"/>
      <c r="J146" s="8"/>
      <c r="K146" s="8"/>
      <c r="L146" s="8"/>
      <c r="M146" s="8"/>
    </row>
    <row r="147" customFormat="false" ht="15" hidden="false" customHeight="false" outlineLevel="0" collapsed="false">
      <c r="A147" s="8"/>
      <c r="B147" s="8"/>
      <c r="C147" s="8"/>
      <c r="D147" s="8"/>
      <c r="E147" s="9" t="str">
        <f aca="false">IF(B147="","",IFERROR(INDEX(Turmas!$C$2:$C$41,MATCH(B147,Turmas!$A$2:$A$41,0)),""))</f>
        <v/>
      </c>
      <c r="F147" s="10" t="str">
        <f aca="false">IF(OR(C147="",E147=""),"",C147/E147)</f>
        <v/>
      </c>
      <c r="G147" s="10" t="str">
        <f aca="false">IF(OR(D147="",E147=""),"",D147/E147)</f>
        <v/>
      </c>
      <c r="H147" s="10" t="str">
        <f aca="false">IF(OR(F147="",G147=""),"",G147-F147)</f>
        <v/>
      </c>
      <c r="I147" s="8"/>
      <c r="J147" s="8"/>
      <c r="K147" s="8"/>
      <c r="L147" s="8"/>
      <c r="M147" s="8"/>
    </row>
    <row r="148" customFormat="false" ht="15" hidden="false" customHeight="false" outlineLevel="0" collapsed="false">
      <c r="A148" s="8"/>
      <c r="B148" s="8"/>
      <c r="C148" s="8"/>
      <c r="D148" s="8"/>
      <c r="E148" s="9" t="str">
        <f aca="false">IF(B148="","",IFERROR(INDEX(Turmas!$C$2:$C$41,MATCH(B148,Turmas!$A$2:$A$41,0)),""))</f>
        <v/>
      </c>
      <c r="F148" s="10" t="str">
        <f aca="false">IF(OR(C148="",E148=""),"",C148/E148)</f>
        <v/>
      </c>
      <c r="G148" s="10" t="str">
        <f aca="false">IF(OR(D148="",E148=""),"",D148/E148)</f>
        <v/>
      </c>
      <c r="H148" s="10" t="str">
        <f aca="false">IF(OR(F148="",G148=""),"",G148-F148)</f>
        <v/>
      </c>
      <c r="I148" s="8"/>
      <c r="J148" s="8"/>
      <c r="K148" s="8"/>
      <c r="L148" s="8"/>
      <c r="M148" s="8"/>
    </row>
    <row r="149" customFormat="false" ht="15" hidden="false" customHeight="false" outlineLevel="0" collapsed="false">
      <c r="A149" s="8"/>
      <c r="B149" s="8"/>
      <c r="C149" s="8"/>
      <c r="D149" s="8"/>
      <c r="E149" s="9" t="str">
        <f aca="false">IF(B149="","",IFERROR(INDEX(Turmas!$C$2:$C$41,MATCH(B149,Turmas!$A$2:$A$41,0)),""))</f>
        <v/>
      </c>
      <c r="F149" s="10" t="str">
        <f aca="false">IF(OR(C149="",E149=""),"",C149/E149)</f>
        <v/>
      </c>
      <c r="G149" s="10" t="str">
        <f aca="false">IF(OR(D149="",E149=""),"",D149/E149)</f>
        <v/>
      </c>
      <c r="H149" s="10" t="str">
        <f aca="false">IF(OR(F149="",G149=""),"",G149-F149)</f>
        <v/>
      </c>
      <c r="I149" s="8"/>
      <c r="J149" s="8"/>
      <c r="K149" s="8"/>
      <c r="L149" s="8"/>
      <c r="M149" s="8"/>
    </row>
    <row r="150" customFormat="false" ht="15" hidden="false" customHeight="false" outlineLevel="0" collapsed="false">
      <c r="A150" s="8"/>
      <c r="B150" s="8"/>
      <c r="C150" s="8"/>
      <c r="D150" s="8"/>
      <c r="E150" s="9" t="str">
        <f aca="false">IF(B150="","",IFERROR(INDEX(Turmas!$C$2:$C$41,MATCH(B150,Turmas!$A$2:$A$41,0)),""))</f>
        <v/>
      </c>
      <c r="F150" s="10" t="str">
        <f aca="false">IF(OR(C150="",E150=""),"",C150/E150)</f>
        <v/>
      </c>
      <c r="G150" s="10" t="str">
        <f aca="false">IF(OR(D150="",E150=""),"",D150/E150)</f>
        <v/>
      </c>
      <c r="H150" s="10" t="str">
        <f aca="false">IF(OR(F150="",G150=""),"",G150-F150)</f>
        <v/>
      </c>
      <c r="I150" s="8"/>
      <c r="J150" s="8"/>
      <c r="K150" s="8"/>
      <c r="L150" s="8"/>
      <c r="M150" s="8"/>
    </row>
    <row r="151" customFormat="false" ht="15" hidden="false" customHeight="false" outlineLevel="0" collapsed="false">
      <c r="A151" s="8"/>
      <c r="B151" s="8"/>
      <c r="C151" s="8"/>
      <c r="D151" s="8"/>
      <c r="E151" s="9" t="str">
        <f aca="false">IF(B151="","",IFERROR(INDEX(Turmas!$C$2:$C$41,MATCH(B151,Turmas!$A$2:$A$41,0)),""))</f>
        <v/>
      </c>
      <c r="F151" s="10" t="str">
        <f aca="false">IF(OR(C151="",E151=""),"",C151/E151)</f>
        <v/>
      </c>
      <c r="G151" s="10" t="str">
        <f aca="false">IF(OR(D151="",E151=""),"",D151/E151)</f>
        <v/>
      </c>
      <c r="H151" s="10" t="str">
        <f aca="false">IF(OR(F151="",G151=""),"",G151-F151)</f>
        <v/>
      </c>
      <c r="I151" s="8"/>
      <c r="J151" s="8"/>
      <c r="K151" s="8"/>
      <c r="L151" s="8"/>
      <c r="M151" s="8"/>
    </row>
    <row r="152" customFormat="false" ht="15" hidden="false" customHeight="false" outlineLevel="0" collapsed="false">
      <c r="A152" s="8"/>
      <c r="B152" s="8"/>
      <c r="C152" s="8"/>
      <c r="D152" s="8"/>
      <c r="E152" s="9" t="str">
        <f aca="false">IF(B152="","",IFERROR(INDEX(Turmas!$C$2:$C$41,MATCH(B152,Turmas!$A$2:$A$41,0)),""))</f>
        <v/>
      </c>
      <c r="F152" s="10" t="str">
        <f aca="false">IF(OR(C152="",E152=""),"",C152/E152)</f>
        <v/>
      </c>
      <c r="G152" s="10" t="str">
        <f aca="false">IF(OR(D152="",E152=""),"",D152/E152)</f>
        <v/>
      </c>
      <c r="H152" s="10" t="str">
        <f aca="false">IF(OR(F152="",G152=""),"",G152-F152)</f>
        <v/>
      </c>
      <c r="I152" s="8"/>
      <c r="J152" s="8"/>
      <c r="K152" s="8"/>
      <c r="L152" s="8"/>
      <c r="M152" s="8"/>
    </row>
    <row r="153" customFormat="false" ht="15" hidden="false" customHeight="false" outlineLevel="0" collapsed="false">
      <c r="A153" s="8"/>
      <c r="B153" s="8"/>
      <c r="C153" s="8"/>
      <c r="D153" s="8"/>
      <c r="E153" s="9" t="str">
        <f aca="false">IF(B153="","",IFERROR(INDEX(Turmas!$C$2:$C$41,MATCH(B153,Turmas!$A$2:$A$41,0)),""))</f>
        <v/>
      </c>
      <c r="F153" s="10" t="str">
        <f aca="false">IF(OR(C153="",E153=""),"",C153/E153)</f>
        <v/>
      </c>
      <c r="G153" s="10" t="str">
        <f aca="false">IF(OR(D153="",E153=""),"",D153/E153)</f>
        <v/>
      </c>
      <c r="H153" s="10" t="str">
        <f aca="false">IF(OR(F153="",G153=""),"",G153-F153)</f>
        <v/>
      </c>
      <c r="I153" s="8"/>
      <c r="J153" s="8"/>
      <c r="K153" s="8"/>
      <c r="L153" s="8"/>
      <c r="M153" s="8"/>
    </row>
    <row r="154" customFormat="false" ht="15" hidden="false" customHeight="false" outlineLevel="0" collapsed="false">
      <c r="A154" s="8"/>
      <c r="B154" s="8"/>
      <c r="C154" s="8"/>
      <c r="D154" s="8"/>
      <c r="E154" s="9" t="str">
        <f aca="false">IF(B154="","",IFERROR(INDEX(Turmas!$C$2:$C$41,MATCH(B154,Turmas!$A$2:$A$41,0)),""))</f>
        <v/>
      </c>
      <c r="F154" s="10" t="str">
        <f aca="false">IF(OR(C154="",E154=""),"",C154/E154)</f>
        <v/>
      </c>
      <c r="G154" s="10" t="str">
        <f aca="false">IF(OR(D154="",E154=""),"",D154/E154)</f>
        <v/>
      </c>
      <c r="H154" s="10" t="str">
        <f aca="false">IF(OR(F154="",G154=""),"",G154-F154)</f>
        <v/>
      </c>
      <c r="I154" s="8"/>
      <c r="J154" s="8"/>
      <c r="K154" s="8"/>
      <c r="L154" s="8"/>
      <c r="M154" s="8"/>
    </row>
    <row r="155" customFormat="false" ht="15" hidden="false" customHeight="false" outlineLevel="0" collapsed="false">
      <c r="A155" s="8"/>
      <c r="B155" s="8"/>
      <c r="C155" s="8"/>
      <c r="D155" s="8"/>
      <c r="E155" s="9" t="str">
        <f aca="false">IF(B155="","",IFERROR(INDEX(Turmas!$C$2:$C$41,MATCH(B155,Turmas!$A$2:$A$41,0)),""))</f>
        <v/>
      </c>
      <c r="F155" s="10" t="str">
        <f aca="false">IF(OR(C155="",E155=""),"",C155/E155)</f>
        <v/>
      </c>
      <c r="G155" s="10" t="str">
        <f aca="false">IF(OR(D155="",E155=""),"",D155/E155)</f>
        <v/>
      </c>
      <c r="H155" s="10" t="str">
        <f aca="false">IF(OR(F155="",G155=""),"",G155-F155)</f>
        <v/>
      </c>
      <c r="I155" s="8"/>
      <c r="J155" s="8"/>
      <c r="K155" s="8"/>
      <c r="L155" s="8"/>
      <c r="M155" s="8"/>
    </row>
    <row r="156" customFormat="false" ht="15" hidden="false" customHeight="false" outlineLevel="0" collapsed="false">
      <c r="A156" s="8"/>
      <c r="B156" s="8"/>
      <c r="C156" s="8"/>
      <c r="D156" s="8"/>
      <c r="E156" s="9" t="str">
        <f aca="false">IF(B156="","",IFERROR(INDEX(Turmas!$C$2:$C$41,MATCH(B156,Turmas!$A$2:$A$41,0)),""))</f>
        <v/>
      </c>
      <c r="F156" s="10" t="str">
        <f aca="false">IF(OR(C156="",E156=""),"",C156/E156)</f>
        <v/>
      </c>
      <c r="G156" s="10" t="str">
        <f aca="false">IF(OR(D156="",E156=""),"",D156/E156)</f>
        <v/>
      </c>
      <c r="H156" s="10" t="str">
        <f aca="false">IF(OR(F156="",G156=""),"",G156-F156)</f>
        <v/>
      </c>
      <c r="I156" s="8"/>
      <c r="J156" s="8"/>
      <c r="K156" s="8"/>
      <c r="L156" s="8"/>
      <c r="M156" s="8"/>
    </row>
    <row r="157" customFormat="false" ht="15" hidden="false" customHeight="false" outlineLevel="0" collapsed="false">
      <c r="A157" s="8"/>
      <c r="B157" s="8"/>
      <c r="C157" s="8"/>
      <c r="D157" s="8"/>
      <c r="E157" s="9" t="str">
        <f aca="false">IF(B157="","",IFERROR(INDEX(Turmas!$C$2:$C$41,MATCH(B157,Turmas!$A$2:$A$41,0)),""))</f>
        <v/>
      </c>
      <c r="F157" s="10" t="str">
        <f aca="false">IF(OR(C157="",E157=""),"",C157/E157)</f>
        <v/>
      </c>
      <c r="G157" s="10" t="str">
        <f aca="false">IF(OR(D157="",E157=""),"",D157/E157)</f>
        <v/>
      </c>
      <c r="H157" s="10" t="str">
        <f aca="false">IF(OR(F157="",G157=""),"",G157-F157)</f>
        <v/>
      </c>
      <c r="I157" s="8"/>
      <c r="J157" s="8"/>
      <c r="K157" s="8"/>
      <c r="L157" s="8"/>
      <c r="M157" s="8"/>
    </row>
    <row r="158" customFormat="false" ht="15" hidden="false" customHeight="false" outlineLevel="0" collapsed="false">
      <c r="A158" s="8"/>
      <c r="B158" s="8"/>
      <c r="C158" s="8"/>
      <c r="D158" s="8"/>
      <c r="E158" s="9" t="str">
        <f aca="false">IF(B158="","",IFERROR(INDEX(Turmas!$C$2:$C$41,MATCH(B158,Turmas!$A$2:$A$41,0)),""))</f>
        <v/>
      </c>
      <c r="F158" s="10" t="str">
        <f aca="false">IF(OR(C158="",E158=""),"",C158/E158)</f>
        <v/>
      </c>
      <c r="G158" s="10" t="str">
        <f aca="false">IF(OR(D158="",E158=""),"",D158/E158)</f>
        <v/>
      </c>
      <c r="H158" s="10" t="str">
        <f aca="false">IF(OR(F158="",G158=""),"",G158-F158)</f>
        <v/>
      </c>
      <c r="I158" s="8"/>
      <c r="J158" s="8"/>
      <c r="K158" s="8"/>
      <c r="L158" s="8"/>
      <c r="M158" s="8"/>
    </row>
    <row r="159" customFormat="false" ht="15" hidden="false" customHeight="false" outlineLevel="0" collapsed="false">
      <c r="A159" s="8"/>
      <c r="B159" s="8"/>
      <c r="C159" s="8"/>
      <c r="D159" s="8"/>
      <c r="E159" s="9" t="str">
        <f aca="false">IF(B159="","",IFERROR(INDEX(Turmas!$C$2:$C$41,MATCH(B159,Turmas!$A$2:$A$41,0)),""))</f>
        <v/>
      </c>
      <c r="F159" s="10" t="str">
        <f aca="false">IF(OR(C159="",E159=""),"",C159/E159)</f>
        <v/>
      </c>
      <c r="G159" s="10" t="str">
        <f aca="false">IF(OR(D159="",E159=""),"",D159/E159)</f>
        <v/>
      </c>
      <c r="H159" s="10" t="str">
        <f aca="false">IF(OR(F159="",G159=""),"",G159-F159)</f>
        <v/>
      </c>
      <c r="I159" s="8"/>
      <c r="J159" s="8"/>
      <c r="K159" s="8"/>
      <c r="L159" s="8"/>
      <c r="M159" s="8"/>
    </row>
    <row r="160" customFormat="false" ht="15" hidden="false" customHeight="false" outlineLevel="0" collapsed="false">
      <c r="A160" s="8"/>
      <c r="B160" s="8"/>
      <c r="C160" s="8"/>
      <c r="D160" s="8"/>
      <c r="E160" s="9" t="str">
        <f aca="false">IF(B160="","",IFERROR(INDEX(Turmas!$C$2:$C$41,MATCH(B160,Turmas!$A$2:$A$41,0)),""))</f>
        <v/>
      </c>
      <c r="F160" s="10" t="str">
        <f aca="false">IF(OR(C160="",E160=""),"",C160/E160)</f>
        <v/>
      </c>
      <c r="G160" s="10" t="str">
        <f aca="false">IF(OR(D160="",E160=""),"",D160/E160)</f>
        <v/>
      </c>
      <c r="H160" s="10" t="str">
        <f aca="false">IF(OR(F160="",G160=""),"",G160-F160)</f>
        <v/>
      </c>
      <c r="I160" s="8"/>
      <c r="J160" s="8"/>
      <c r="K160" s="8"/>
      <c r="L160" s="8"/>
      <c r="M160" s="8"/>
    </row>
    <row r="161" customFormat="false" ht="15" hidden="false" customHeight="false" outlineLevel="0" collapsed="false">
      <c r="A161" s="8"/>
      <c r="B161" s="8"/>
      <c r="C161" s="8"/>
      <c r="D161" s="8"/>
      <c r="E161" s="9" t="str">
        <f aca="false">IF(B161="","",IFERROR(INDEX(Turmas!$C$2:$C$41,MATCH(B161,Turmas!$A$2:$A$41,0)),""))</f>
        <v/>
      </c>
      <c r="F161" s="10" t="str">
        <f aca="false">IF(OR(C161="",E161=""),"",C161/E161)</f>
        <v/>
      </c>
      <c r="G161" s="10" t="str">
        <f aca="false">IF(OR(D161="",E161=""),"",D161/E161)</f>
        <v/>
      </c>
      <c r="H161" s="10" t="str">
        <f aca="false">IF(OR(F161="",G161=""),"",G161-F161)</f>
        <v/>
      </c>
      <c r="I161" s="8"/>
      <c r="J161" s="8"/>
      <c r="K161" s="8"/>
      <c r="L161" s="8"/>
      <c r="M161" s="8"/>
    </row>
    <row r="162" customFormat="false" ht="15" hidden="false" customHeight="false" outlineLevel="0" collapsed="false">
      <c r="A162" s="8"/>
      <c r="B162" s="8"/>
      <c r="C162" s="8"/>
      <c r="D162" s="8"/>
      <c r="E162" s="9" t="str">
        <f aca="false">IF(B162="","",IFERROR(INDEX(Turmas!$C$2:$C$41,MATCH(B162,Turmas!$A$2:$A$41,0)),""))</f>
        <v/>
      </c>
      <c r="F162" s="10" t="str">
        <f aca="false">IF(OR(C162="",E162=""),"",C162/E162)</f>
        <v/>
      </c>
      <c r="G162" s="10" t="str">
        <f aca="false">IF(OR(D162="",E162=""),"",D162/E162)</f>
        <v/>
      </c>
      <c r="H162" s="10" t="str">
        <f aca="false">IF(OR(F162="",G162=""),"",G162-F162)</f>
        <v/>
      </c>
      <c r="I162" s="8"/>
      <c r="J162" s="8"/>
      <c r="K162" s="8"/>
      <c r="L162" s="8"/>
      <c r="M162" s="8"/>
    </row>
    <row r="163" customFormat="false" ht="15" hidden="false" customHeight="false" outlineLevel="0" collapsed="false">
      <c r="A163" s="8"/>
      <c r="B163" s="8"/>
      <c r="C163" s="8"/>
      <c r="D163" s="8"/>
      <c r="E163" s="9" t="str">
        <f aca="false">IF(B163="","",IFERROR(INDEX(Turmas!$C$2:$C$41,MATCH(B163,Turmas!$A$2:$A$41,0)),""))</f>
        <v/>
      </c>
      <c r="F163" s="10" t="str">
        <f aca="false">IF(OR(C163="",E163=""),"",C163/E163)</f>
        <v/>
      </c>
      <c r="G163" s="10" t="str">
        <f aca="false">IF(OR(D163="",E163=""),"",D163/E163)</f>
        <v/>
      </c>
      <c r="H163" s="10" t="str">
        <f aca="false">IF(OR(F163="",G163=""),"",G163-F163)</f>
        <v/>
      </c>
      <c r="I163" s="8"/>
      <c r="J163" s="8"/>
      <c r="K163" s="8"/>
      <c r="L163" s="8"/>
      <c r="M163" s="8"/>
    </row>
    <row r="164" customFormat="false" ht="15" hidden="false" customHeight="false" outlineLevel="0" collapsed="false">
      <c r="A164" s="8"/>
      <c r="B164" s="8"/>
      <c r="C164" s="8"/>
      <c r="D164" s="8"/>
      <c r="E164" s="9" t="str">
        <f aca="false">IF(B164="","",IFERROR(INDEX(Turmas!$C$2:$C$41,MATCH(B164,Turmas!$A$2:$A$41,0)),""))</f>
        <v/>
      </c>
      <c r="F164" s="10" t="str">
        <f aca="false">IF(OR(C164="",E164=""),"",C164/E164)</f>
        <v/>
      </c>
      <c r="G164" s="10" t="str">
        <f aca="false">IF(OR(D164="",E164=""),"",D164/E164)</f>
        <v/>
      </c>
      <c r="H164" s="10" t="str">
        <f aca="false">IF(OR(F164="",G164=""),"",G164-F164)</f>
        <v/>
      </c>
      <c r="I164" s="8"/>
      <c r="J164" s="8"/>
      <c r="K164" s="8"/>
      <c r="L164" s="8"/>
      <c r="M164" s="8"/>
    </row>
    <row r="165" customFormat="false" ht="15" hidden="false" customHeight="false" outlineLevel="0" collapsed="false">
      <c r="A165" s="8"/>
      <c r="B165" s="8"/>
      <c r="C165" s="8"/>
      <c r="D165" s="8"/>
      <c r="E165" s="9" t="str">
        <f aca="false">IF(B165="","",IFERROR(INDEX(Turmas!$C$2:$C$41,MATCH(B165,Turmas!$A$2:$A$41,0)),""))</f>
        <v/>
      </c>
      <c r="F165" s="10" t="str">
        <f aca="false">IF(OR(C165="",E165=""),"",C165/E165)</f>
        <v/>
      </c>
      <c r="G165" s="10" t="str">
        <f aca="false">IF(OR(D165="",E165=""),"",D165/E165)</f>
        <v/>
      </c>
      <c r="H165" s="10" t="str">
        <f aca="false">IF(OR(F165="",G165=""),"",G165-F165)</f>
        <v/>
      </c>
      <c r="I165" s="8"/>
      <c r="J165" s="8"/>
      <c r="K165" s="8"/>
      <c r="L165" s="8"/>
      <c r="M165" s="8"/>
    </row>
    <row r="166" customFormat="false" ht="15" hidden="false" customHeight="false" outlineLevel="0" collapsed="false">
      <c r="A166" s="8"/>
      <c r="B166" s="8"/>
      <c r="C166" s="8"/>
      <c r="D166" s="8"/>
      <c r="E166" s="9" t="str">
        <f aca="false">IF(B166="","",IFERROR(INDEX(Turmas!$C$2:$C$41,MATCH(B166,Turmas!$A$2:$A$41,0)),""))</f>
        <v/>
      </c>
      <c r="F166" s="10" t="str">
        <f aca="false">IF(OR(C166="",E166=""),"",C166/E166)</f>
        <v/>
      </c>
      <c r="G166" s="10" t="str">
        <f aca="false">IF(OR(D166="",E166=""),"",D166/E166)</f>
        <v/>
      </c>
      <c r="H166" s="10" t="str">
        <f aca="false">IF(OR(F166="",G166=""),"",G166-F166)</f>
        <v/>
      </c>
      <c r="I166" s="8"/>
      <c r="J166" s="8"/>
      <c r="K166" s="8"/>
      <c r="L166" s="8"/>
      <c r="M166" s="8"/>
    </row>
    <row r="167" customFormat="false" ht="15" hidden="false" customHeight="false" outlineLevel="0" collapsed="false">
      <c r="A167" s="8"/>
      <c r="B167" s="8"/>
      <c r="C167" s="8"/>
      <c r="D167" s="8"/>
      <c r="E167" s="9" t="str">
        <f aca="false">IF(B167="","",IFERROR(INDEX(Turmas!$C$2:$C$41,MATCH(B167,Turmas!$A$2:$A$41,0)),""))</f>
        <v/>
      </c>
      <c r="F167" s="10" t="str">
        <f aca="false">IF(OR(C167="",E167=""),"",C167/E167)</f>
        <v/>
      </c>
      <c r="G167" s="10" t="str">
        <f aca="false">IF(OR(D167="",E167=""),"",D167/E167)</f>
        <v/>
      </c>
      <c r="H167" s="10" t="str">
        <f aca="false">IF(OR(F167="",G167=""),"",G167-F167)</f>
        <v/>
      </c>
      <c r="I167" s="8"/>
      <c r="J167" s="8"/>
      <c r="K167" s="8"/>
      <c r="L167" s="8"/>
      <c r="M167" s="8"/>
    </row>
    <row r="168" customFormat="false" ht="15" hidden="false" customHeight="false" outlineLevel="0" collapsed="false">
      <c r="A168" s="8"/>
      <c r="B168" s="8"/>
      <c r="C168" s="8"/>
      <c r="D168" s="8"/>
      <c r="E168" s="9" t="str">
        <f aca="false">IF(B168="","",IFERROR(INDEX(Turmas!$C$2:$C$41,MATCH(B168,Turmas!$A$2:$A$41,0)),""))</f>
        <v/>
      </c>
      <c r="F168" s="10" t="str">
        <f aca="false">IF(OR(C168="",E168=""),"",C168/E168)</f>
        <v/>
      </c>
      <c r="G168" s="10" t="str">
        <f aca="false">IF(OR(D168="",E168=""),"",D168/E168)</f>
        <v/>
      </c>
      <c r="H168" s="10" t="str">
        <f aca="false">IF(OR(F168="",G168=""),"",G168-F168)</f>
        <v/>
      </c>
      <c r="I168" s="8"/>
      <c r="J168" s="8"/>
      <c r="K168" s="8"/>
      <c r="L168" s="8"/>
      <c r="M168" s="8"/>
    </row>
    <row r="169" customFormat="false" ht="15" hidden="false" customHeight="false" outlineLevel="0" collapsed="false">
      <c r="A169" s="8"/>
      <c r="B169" s="8"/>
      <c r="C169" s="8"/>
      <c r="D169" s="8"/>
      <c r="E169" s="9" t="str">
        <f aca="false">IF(B169="","",IFERROR(INDEX(Turmas!$C$2:$C$41,MATCH(B169,Turmas!$A$2:$A$41,0)),""))</f>
        <v/>
      </c>
      <c r="F169" s="10" t="str">
        <f aca="false">IF(OR(C169="",E169=""),"",C169/E169)</f>
        <v/>
      </c>
      <c r="G169" s="10" t="str">
        <f aca="false">IF(OR(D169="",E169=""),"",D169/E169)</f>
        <v/>
      </c>
      <c r="H169" s="10" t="str">
        <f aca="false">IF(OR(F169="",G169=""),"",G169-F169)</f>
        <v/>
      </c>
      <c r="I169" s="8"/>
      <c r="J169" s="8"/>
      <c r="K169" s="8"/>
      <c r="L169" s="8"/>
      <c r="M169" s="8"/>
    </row>
    <row r="170" customFormat="false" ht="15" hidden="false" customHeight="false" outlineLevel="0" collapsed="false">
      <c r="A170" s="8"/>
      <c r="B170" s="8"/>
      <c r="C170" s="8"/>
      <c r="D170" s="8"/>
      <c r="E170" s="9" t="str">
        <f aca="false">IF(B170="","",IFERROR(INDEX(Turmas!$C$2:$C$41,MATCH(B170,Turmas!$A$2:$A$41,0)),""))</f>
        <v/>
      </c>
      <c r="F170" s="10" t="str">
        <f aca="false">IF(OR(C170="",E170=""),"",C170/E170)</f>
        <v/>
      </c>
      <c r="G170" s="10" t="str">
        <f aca="false">IF(OR(D170="",E170=""),"",D170/E170)</f>
        <v/>
      </c>
      <c r="H170" s="10" t="str">
        <f aca="false">IF(OR(F170="",G170=""),"",G170-F170)</f>
        <v/>
      </c>
      <c r="I170" s="8"/>
      <c r="J170" s="8"/>
      <c r="K170" s="8"/>
      <c r="L170" s="8"/>
      <c r="M170" s="8"/>
    </row>
    <row r="171" customFormat="false" ht="15" hidden="false" customHeight="false" outlineLevel="0" collapsed="false">
      <c r="A171" s="8"/>
      <c r="B171" s="8"/>
      <c r="C171" s="8"/>
      <c r="D171" s="8"/>
      <c r="E171" s="9" t="str">
        <f aca="false">IF(B171="","",IFERROR(INDEX(Turmas!$C$2:$C$41,MATCH(B171,Turmas!$A$2:$A$41,0)),""))</f>
        <v/>
      </c>
      <c r="F171" s="10" t="str">
        <f aca="false">IF(OR(C171="",E171=""),"",C171/E171)</f>
        <v/>
      </c>
      <c r="G171" s="10" t="str">
        <f aca="false">IF(OR(D171="",E171=""),"",D171/E171)</f>
        <v/>
      </c>
      <c r="H171" s="10" t="str">
        <f aca="false">IF(OR(F171="",G171=""),"",G171-F171)</f>
        <v/>
      </c>
      <c r="I171" s="8"/>
      <c r="J171" s="8"/>
      <c r="K171" s="8"/>
      <c r="L171" s="8"/>
      <c r="M171" s="8"/>
    </row>
    <row r="172" customFormat="false" ht="15" hidden="false" customHeight="false" outlineLevel="0" collapsed="false">
      <c r="A172" s="8"/>
      <c r="B172" s="8"/>
      <c r="C172" s="8"/>
      <c r="D172" s="8"/>
      <c r="E172" s="9" t="str">
        <f aca="false">IF(B172="","",IFERROR(INDEX(Turmas!$C$2:$C$41,MATCH(B172,Turmas!$A$2:$A$41,0)),""))</f>
        <v/>
      </c>
      <c r="F172" s="10" t="str">
        <f aca="false">IF(OR(C172="",E172=""),"",C172/E172)</f>
        <v/>
      </c>
      <c r="G172" s="10" t="str">
        <f aca="false">IF(OR(D172="",E172=""),"",D172/E172)</f>
        <v/>
      </c>
      <c r="H172" s="10" t="str">
        <f aca="false">IF(OR(F172="",G172=""),"",G172-F172)</f>
        <v/>
      </c>
      <c r="I172" s="8"/>
      <c r="J172" s="8"/>
      <c r="K172" s="8"/>
      <c r="L172" s="8"/>
      <c r="M172" s="8"/>
    </row>
    <row r="173" customFormat="false" ht="15" hidden="false" customHeight="false" outlineLevel="0" collapsed="false">
      <c r="A173" s="8"/>
      <c r="B173" s="8"/>
      <c r="C173" s="8"/>
      <c r="D173" s="8"/>
      <c r="E173" s="9" t="str">
        <f aca="false">IF(B173="","",IFERROR(INDEX(Turmas!$C$2:$C$41,MATCH(B173,Turmas!$A$2:$A$41,0)),""))</f>
        <v/>
      </c>
      <c r="F173" s="10" t="str">
        <f aca="false">IF(OR(C173="",E173=""),"",C173/E173)</f>
        <v/>
      </c>
      <c r="G173" s="10" t="str">
        <f aca="false">IF(OR(D173="",E173=""),"",D173/E173)</f>
        <v/>
      </c>
      <c r="H173" s="10" t="str">
        <f aca="false">IF(OR(F173="",G173=""),"",G173-F173)</f>
        <v/>
      </c>
      <c r="I173" s="8"/>
      <c r="J173" s="8"/>
      <c r="K173" s="8"/>
      <c r="L173" s="8"/>
      <c r="M173" s="8"/>
    </row>
    <row r="174" customFormat="false" ht="15" hidden="false" customHeight="false" outlineLevel="0" collapsed="false">
      <c r="A174" s="8"/>
      <c r="B174" s="8"/>
      <c r="C174" s="8"/>
      <c r="D174" s="8"/>
      <c r="E174" s="9" t="str">
        <f aca="false">IF(B174="","",IFERROR(INDEX(Turmas!$C$2:$C$41,MATCH(B174,Turmas!$A$2:$A$41,0)),""))</f>
        <v/>
      </c>
      <c r="F174" s="10" t="str">
        <f aca="false">IF(OR(C174="",E174=""),"",C174/E174)</f>
        <v/>
      </c>
      <c r="G174" s="10" t="str">
        <f aca="false">IF(OR(D174="",E174=""),"",D174/E174)</f>
        <v/>
      </c>
      <c r="H174" s="10" t="str">
        <f aca="false">IF(OR(F174="",G174=""),"",G174-F174)</f>
        <v/>
      </c>
      <c r="I174" s="8"/>
      <c r="J174" s="8"/>
      <c r="K174" s="8"/>
      <c r="L174" s="8"/>
      <c r="M174" s="8"/>
    </row>
    <row r="175" customFormat="false" ht="15" hidden="false" customHeight="false" outlineLevel="0" collapsed="false">
      <c r="A175" s="8"/>
      <c r="B175" s="8"/>
      <c r="C175" s="8"/>
      <c r="D175" s="8"/>
      <c r="E175" s="9" t="str">
        <f aca="false">IF(B175="","",IFERROR(INDEX(Turmas!$C$2:$C$41,MATCH(B175,Turmas!$A$2:$A$41,0)),""))</f>
        <v/>
      </c>
      <c r="F175" s="10" t="str">
        <f aca="false">IF(OR(C175="",E175=""),"",C175/E175)</f>
        <v/>
      </c>
      <c r="G175" s="10" t="str">
        <f aca="false">IF(OR(D175="",E175=""),"",D175/E175)</f>
        <v/>
      </c>
      <c r="H175" s="10" t="str">
        <f aca="false">IF(OR(F175="",G175=""),"",G175-F175)</f>
        <v/>
      </c>
      <c r="I175" s="8"/>
      <c r="J175" s="8"/>
      <c r="K175" s="8"/>
      <c r="L175" s="8"/>
      <c r="M175" s="8"/>
    </row>
    <row r="176" customFormat="false" ht="15" hidden="false" customHeight="false" outlineLevel="0" collapsed="false">
      <c r="A176" s="8"/>
      <c r="B176" s="8"/>
      <c r="C176" s="8"/>
      <c r="D176" s="8"/>
      <c r="E176" s="9" t="str">
        <f aca="false">IF(B176="","",IFERROR(INDEX(Turmas!$C$2:$C$41,MATCH(B176,Turmas!$A$2:$A$41,0)),""))</f>
        <v/>
      </c>
      <c r="F176" s="10" t="str">
        <f aca="false">IF(OR(C176="",E176=""),"",C176/E176)</f>
        <v/>
      </c>
      <c r="G176" s="10" t="str">
        <f aca="false">IF(OR(D176="",E176=""),"",D176/E176)</f>
        <v/>
      </c>
      <c r="H176" s="10" t="str">
        <f aca="false">IF(OR(F176="",G176=""),"",G176-F176)</f>
        <v/>
      </c>
      <c r="I176" s="8"/>
      <c r="J176" s="8"/>
      <c r="K176" s="8"/>
      <c r="L176" s="8"/>
      <c r="M176" s="8"/>
    </row>
    <row r="177" customFormat="false" ht="15" hidden="false" customHeight="false" outlineLevel="0" collapsed="false">
      <c r="A177" s="8"/>
      <c r="B177" s="8"/>
      <c r="C177" s="8"/>
      <c r="D177" s="8"/>
      <c r="E177" s="9" t="str">
        <f aca="false">IF(B177="","",IFERROR(INDEX(Turmas!$C$2:$C$41,MATCH(B177,Turmas!$A$2:$A$41,0)),""))</f>
        <v/>
      </c>
      <c r="F177" s="10" t="str">
        <f aca="false">IF(OR(C177="",E177=""),"",C177/E177)</f>
        <v/>
      </c>
      <c r="G177" s="10" t="str">
        <f aca="false">IF(OR(D177="",E177=""),"",D177/E177)</f>
        <v/>
      </c>
      <c r="H177" s="10" t="str">
        <f aca="false">IF(OR(F177="",G177=""),"",G177-F177)</f>
        <v/>
      </c>
      <c r="I177" s="8"/>
      <c r="J177" s="8"/>
      <c r="K177" s="8"/>
      <c r="L177" s="8"/>
      <c r="M177" s="8"/>
    </row>
    <row r="178" customFormat="false" ht="15" hidden="false" customHeight="false" outlineLevel="0" collapsed="false">
      <c r="A178" s="8"/>
      <c r="B178" s="8"/>
      <c r="C178" s="8"/>
      <c r="D178" s="8"/>
      <c r="E178" s="9" t="str">
        <f aca="false">IF(B178="","",IFERROR(INDEX(Turmas!$C$2:$C$41,MATCH(B178,Turmas!$A$2:$A$41,0)),""))</f>
        <v/>
      </c>
      <c r="F178" s="10" t="str">
        <f aca="false">IF(OR(C178="",E178=""),"",C178/E178)</f>
        <v/>
      </c>
      <c r="G178" s="10" t="str">
        <f aca="false">IF(OR(D178="",E178=""),"",D178/E178)</f>
        <v/>
      </c>
      <c r="H178" s="10" t="str">
        <f aca="false">IF(OR(F178="",G178=""),"",G178-F178)</f>
        <v/>
      </c>
      <c r="I178" s="8"/>
      <c r="J178" s="8"/>
      <c r="K178" s="8"/>
      <c r="L178" s="8"/>
      <c r="M178" s="8"/>
    </row>
    <row r="179" customFormat="false" ht="15" hidden="false" customHeight="false" outlineLevel="0" collapsed="false">
      <c r="A179" s="8"/>
      <c r="B179" s="8"/>
      <c r="C179" s="8"/>
      <c r="D179" s="8"/>
      <c r="E179" s="9" t="str">
        <f aca="false">IF(B179="","",IFERROR(INDEX(Turmas!$C$2:$C$41,MATCH(B179,Turmas!$A$2:$A$41,0)),""))</f>
        <v/>
      </c>
      <c r="F179" s="10" t="str">
        <f aca="false">IF(OR(C179="",E179=""),"",C179/E179)</f>
        <v/>
      </c>
      <c r="G179" s="10" t="str">
        <f aca="false">IF(OR(D179="",E179=""),"",D179/E179)</f>
        <v/>
      </c>
      <c r="H179" s="10" t="str">
        <f aca="false">IF(OR(F179="",G179=""),"",G179-F179)</f>
        <v/>
      </c>
      <c r="I179" s="8"/>
      <c r="J179" s="8"/>
      <c r="K179" s="8"/>
      <c r="L179" s="8"/>
      <c r="M179" s="8"/>
    </row>
    <row r="180" customFormat="false" ht="15" hidden="false" customHeight="false" outlineLevel="0" collapsed="false">
      <c r="A180" s="8"/>
      <c r="B180" s="8"/>
      <c r="C180" s="8"/>
      <c r="D180" s="8"/>
      <c r="E180" s="9" t="str">
        <f aca="false">IF(B180="","",IFERROR(INDEX(Turmas!$C$2:$C$41,MATCH(B180,Turmas!$A$2:$A$41,0)),""))</f>
        <v/>
      </c>
      <c r="F180" s="10" t="str">
        <f aca="false">IF(OR(C180="",E180=""),"",C180/E180)</f>
        <v/>
      </c>
      <c r="G180" s="10" t="str">
        <f aca="false">IF(OR(D180="",E180=""),"",D180/E180)</f>
        <v/>
      </c>
      <c r="H180" s="10" t="str">
        <f aca="false">IF(OR(F180="",G180=""),"",G180-F180)</f>
        <v/>
      </c>
      <c r="I180" s="8"/>
      <c r="J180" s="8"/>
      <c r="K180" s="8"/>
      <c r="L180" s="8"/>
      <c r="M180" s="8"/>
    </row>
    <row r="181" customFormat="false" ht="15" hidden="false" customHeight="false" outlineLevel="0" collapsed="false">
      <c r="A181" s="8"/>
      <c r="B181" s="8"/>
      <c r="C181" s="8"/>
      <c r="D181" s="8"/>
      <c r="E181" s="9" t="str">
        <f aca="false">IF(B181="","",IFERROR(INDEX(Turmas!$C$2:$C$41,MATCH(B181,Turmas!$A$2:$A$41,0)),""))</f>
        <v/>
      </c>
      <c r="F181" s="10" t="str">
        <f aca="false">IF(OR(C181="",E181=""),"",C181/E181)</f>
        <v/>
      </c>
      <c r="G181" s="10" t="str">
        <f aca="false">IF(OR(D181="",E181=""),"",D181/E181)</f>
        <v/>
      </c>
      <c r="H181" s="10" t="str">
        <f aca="false">IF(OR(F181="",G181=""),"",G181-F181)</f>
        <v/>
      </c>
      <c r="I181" s="8"/>
      <c r="J181" s="8"/>
      <c r="K181" s="8"/>
      <c r="L181" s="8"/>
      <c r="M181" s="8"/>
    </row>
    <row r="182" customFormat="false" ht="15" hidden="false" customHeight="false" outlineLevel="0" collapsed="false">
      <c r="A182" s="8"/>
      <c r="B182" s="8"/>
      <c r="C182" s="8"/>
      <c r="D182" s="8"/>
      <c r="E182" s="9" t="str">
        <f aca="false">IF(B182="","",IFERROR(INDEX(Turmas!$C$2:$C$41,MATCH(B182,Turmas!$A$2:$A$41,0)),""))</f>
        <v/>
      </c>
      <c r="F182" s="10" t="str">
        <f aca="false">IF(OR(C182="",E182=""),"",C182/E182)</f>
        <v/>
      </c>
      <c r="G182" s="10" t="str">
        <f aca="false">IF(OR(D182="",E182=""),"",D182/E182)</f>
        <v/>
      </c>
      <c r="H182" s="10" t="str">
        <f aca="false">IF(OR(F182="",G182=""),"",G182-F182)</f>
        <v/>
      </c>
      <c r="I182" s="8"/>
      <c r="J182" s="8"/>
      <c r="K182" s="8"/>
      <c r="L182" s="8"/>
      <c r="M182" s="8"/>
    </row>
    <row r="183" customFormat="false" ht="15" hidden="false" customHeight="false" outlineLevel="0" collapsed="false">
      <c r="A183" s="8"/>
      <c r="B183" s="8"/>
      <c r="C183" s="8"/>
      <c r="D183" s="8"/>
      <c r="E183" s="9" t="str">
        <f aca="false">IF(B183="","",IFERROR(INDEX(Turmas!$C$2:$C$41,MATCH(B183,Turmas!$A$2:$A$41,0)),""))</f>
        <v/>
      </c>
      <c r="F183" s="10" t="str">
        <f aca="false">IF(OR(C183="",E183=""),"",C183/E183)</f>
        <v/>
      </c>
      <c r="G183" s="10" t="str">
        <f aca="false">IF(OR(D183="",E183=""),"",D183/E183)</f>
        <v/>
      </c>
      <c r="H183" s="10" t="str">
        <f aca="false">IF(OR(F183="",G183=""),"",G183-F183)</f>
        <v/>
      </c>
      <c r="I183" s="8"/>
      <c r="J183" s="8"/>
      <c r="K183" s="8"/>
      <c r="L183" s="8"/>
      <c r="M183" s="8"/>
    </row>
    <row r="184" customFormat="false" ht="15" hidden="false" customHeight="false" outlineLevel="0" collapsed="false">
      <c r="A184" s="8"/>
      <c r="B184" s="8"/>
      <c r="C184" s="8"/>
      <c r="D184" s="8"/>
      <c r="E184" s="9" t="str">
        <f aca="false">IF(B184="","",IFERROR(INDEX(Turmas!$C$2:$C$41,MATCH(B184,Turmas!$A$2:$A$41,0)),""))</f>
        <v/>
      </c>
      <c r="F184" s="10" t="str">
        <f aca="false">IF(OR(C184="",E184=""),"",C184/E184)</f>
        <v/>
      </c>
      <c r="G184" s="10" t="str">
        <f aca="false">IF(OR(D184="",E184=""),"",D184/E184)</f>
        <v/>
      </c>
      <c r="H184" s="10" t="str">
        <f aca="false">IF(OR(F184="",G184=""),"",G184-F184)</f>
        <v/>
      </c>
      <c r="I184" s="8"/>
      <c r="J184" s="8"/>
      <c r="K184" s="8"/>
      <c r="L184" s="8"/>
      <c r="M184" s="8"/>
    </row>
    <row r="185" customFormat="false" ht="15" hidden="false" customHeight="false" outlineLevel="0" collapsed="false">
      <c r="A185" s="8"/>
      <c r="B185" s="8"/>
      <c r="C185" s="8"/>
      <c r="D185" s="8"/>
      <c r="E185" s="9" t="str">
        <f aca="false">IF(B185="","",IFERROR(INDEX(Turmas!$C$2:$C$41,MATCH(B185,Turmas!$A$2:$A$41,0)),""))</f>
        <v/>
      </c>
      <c r="F185" s="10" t="str">
        <f aca="false">IF(OR(C185="",E185=""),"",C185/E185)</f>
        <v/>
      </c>
      <c r="G185" s="10" t="str">
        <f aca="false">IF(OR(D185="",E185=""),"",D185/E185)</f>
        <v/>
      </c>
      <c r="H185" s="10" t="str">
        <f aca="false">IF(OR(F185="",G185=""),"",G185-F185)</f>
        <v/>
      </c>
      <c r="I185" s="8"/>
      <c r="J185" s="8"/>
      <c r="K185" s="8"/>
      <c r="L185" s="8"/>
      <c r="M185" s="8"/>
    </row>
    <row r="186" customFormat="false" ht="15" hidden="false" customHeight="false" outlineLevel="0" collapsed="false">
      <c r="A186" s="8"/>
      <c r="B186" s="8"/>
      <c r="C186" s="8"/>
      <c r="D186" s="8"/>
      <c r="E186" s="9" t="str">
        <f aca="false">IF(B186="","",IFERROR(INDEX(Turmas!$C$2:$C$41,MATCH(B186,Turmas!$A$2:$A$41,0)),""))</f>
        <v/>
      </c>
      <c r="F186" s="10" t="str">
        <f aca="false">IF(OR(C186="",E186=""),"",C186/E186)</f>
        <v/>
      </c>
      <c r="G186" s="10" t="str">
        <f aca="false">IF(OR(D186="",E186=""),"",D186/E186)</f>
        <v/>
      </c>
      <c r="H186" s="10" t="str">
        <f aca="false">IF(OR(F186="",G186=""),"",G186-F186)</f>
        <v/>
      </c>
      <c r="I186" s="8"/>
      <c r="J186" s="8"/>
      <c r="K186" s="8"/>
      <c r="L186" s="8"/>
      <c r="M186" s="8"/>
    </row>
    <row r="187" customFormat="false" ht="15" hidden="false" customHeight="false" outlineLevel="0" collapsed="false">
      <c r="A187" s="8"/>
      <c r="B187" s="8"/>
      <c r="C187" s="8"/>
      <c r="D187" s="8"/>
      <c r="E187" s="9" t="str">
        <f aca="false">IF(B187="","",IFERROR(INDEX(Turmas!$C$2:$C$41,MATCH(B187,Turmas!$A$2:$A$41,0)),""))</f>
        <v/>
      </c>
      <c r="F187" s="10" t="str">
        <f aca="false">IF(OR(C187="",E187=""),"",C187/E187)</f>
        <v/>
      </c>
      <c r="G187" s="10" t="str">
        <f aca="false">IF(OR(D187="",E187=""),"",D187/E187)</f>
        <v/>
      </c>
      <c r="H187" s="10" t="str">
        <f aca="false">IF(OR(F187="",G187=""),"",G187-F187)</f>
        <v/>
      </c>
      <c r="I187" s="8"/>
      <c r="J187" s="8"/>
      <c r="K187" s="8"/>
      <c r="L187" s="8"/>
      <c r="M187" s="8"/>
    </row>
    <row r="188" customFormat="false" ht="15" hidden="false" customHeight="false" outlineLevel="0" collapsed="false">
      <c r="A188" s="8"/>
      <c r="B188" s="8"/>
      <c r="C188" s="8"/>
      <c r="D188" s="8"/>
      <c r="E188" s="9" t="str">
        <f aca="false">IF(B188="","",IFERROR(INDEX(Turmas!$C$2:$C$41,MATCH(B188,Turmas!$A$2:$A$41,0)),""))</f>
        <v/>
      </c>
      <c r="F188" s="10" t="str">
        <f aca="false">IF(OR(C188="",E188=""),"",C188/E188)</f>
        <v/>
      </c>
      <c r="G188" s="10" t="str">
        <f aca="false">IF(OR(D188="",E188=""),"",D188/E188)</f>
        <v/>
      </c>
      <c r="H188" s="10" t="str">
        <f aca="false">IF(OR(F188="",G188=""),"",G188-F188)</f>
        <v/>
      </c>
      <c r="I188" s="8"/>
      <c r="J188" s="8"/>
      <c r="K188" s="8"/>
      <c r="L188" s="8"/>
      <c r="M188" s="8"/>
    </row>
    <row r="189" customFormat="false" ht="15" hidden="false" customHeight="false" outlineLevel="0" collapsed="false">
      <c r="A189" s="8"/>
      <c r="B189" s="8"/>
      <c r="C189" s="8"/>
      <c r="D189" s="8"/>
      <c r="E189" s="9" t="str">
        <f aca="false">IF(B189="","",IFERROR(INDEX(Turmas!$C$2:$C$41,MATCH(B189,Turmas!$A$2:$A$41,0)),""))</f>
        <v/>
      </c>
      <c r="F189" s="10" t="str">
        <f aca="false">IF(OR(C189="",E189=""),"",C189/E189)</f>
        <v/>
      </c>
      <c r="G189" s="10" t="str">
        <f aca="false">IF(OR(D189="",E189=""),"",D189/E189)</f>
        <v/>
      </c>
      <c r="H189" s="10" t="str">
        <f aca="false">IF(OR(F189="",G189=""),"",G189-F189)</f>
        <v/>
      </c>
      <c r="I189" s="8"/>
      <c r="J189" s="8"/>
      <c r="K189" s="8"/>
      <c r="L189" s="8"/>
      <c r="M189" s="8"/>
    </row>
    <row r="190" customFormat="false" ht="15" hidden="false" customHeight="false" outlineLevel="0" collapsed="false">
      <c r="A190" s="8"/>
      <c r="B190" s="8"/>
      <c r="C190" s="8"/>
      <c r="D190" s="8"/>
      <c r="E190" s="9" t="str">
        <f aca="false">IF(B190="","",IFERROR(INDEX(Turmas!$C$2:$C$41,MATCH(B190,Turmas!$A$2:$A$41,0)),""))</f>
        <v/>
      </c>
      <c r="F190" s="10" t="str">
        <f aca="false">IF(OR(C190="",E190=""),"",C190/E190)</f>
        <v/>
      </c>
      <c r="G190" s="10" t="str">
        <f aca="false">IF(OR(D190="",E190=""),"",D190/E190)</f>
        <v/>
      </c>
      <c r="H190" s="10" t="str">
        <f aca="false">IF(OR(F190="",G190=""),"",G190-F190)</f>
        <v/>
      </c>
      <c r="I190" s="8"/>
      <c r="J190" s="8"/>
      <c r="K190" s="8"/>
      <c r="L190" s="8"/>
      <c r="M190" s="8"/>
    </row>
    <row r="191" customFormat="false" ht="15" hidden="false" customHeight="false" outlineLevel="0" collapsed="false">
      <c r="A191" s="8"/>
      <c r="B191" s="8"/>
      <c r="C191" s="8"/>
      <c r="D191" s="8"/>
      <c r="E191" s="9" t="str">
        <f aca="false">IF(B191="","",IFERROR(INDEX(Turmas!$C$2:$C$41,MATCH(B191,Turmas!$A$2:$A$41,0)),""))</f>
        <v/>
      </c>
      <c r="F191" s="10" t="str">
        <f aca="false">IF(OR(C191="",E191=""),"",C191/E191)</f>
        <v/>
      </c>
      <c r="G191" s="10" t="str">
        <f aca="false">IF(OR(D191="",E191=""),"",D191/E191)</f>
        <v/>
      </c>
      <c r="H191" s="10" t="str">
        <f aca="false">IF(OR(F191="",G191=""),"",G191-F191)</f>
        <v/>
      </c>
      <c r="I191" s="8"/>
      <c r="J191" s="8"/>
      <c r="K191" s="8"/>
      <c r="L191" s="8"/>
      <c r="M191" s="8"/>
    </row>
    <row r="192" customFormat="false" ht="15" hidden="false" customHeight="false" outlineLevel="0" collapsed="false">
      <c r="A192" s="8"/>
      <c r="B192" s="8"/>
      <c r="C192" s="8"/>
      <c r="D192" s="8"/>
      <c r="E192" s="9" t="str">
        <f aca="false">IF(B192="","",IFERROR(INDEX(Turmas!$C$2:$C$41,MATCH(B192,Turmas!$A$2:$A$41,0)),""))</f>
        <v/>
      </c>
      <c r="F192" s="10" t="str">
        <f aca="false">IF(OR(C192="",E192=""),"",C192/E192)</f>
        <v/>
      </c>
      <c r="G192" s="10" t="str">
        <f aca="false">IF(OR(D192="",E192=""),"",D192/E192)</f>
        <v/>
      </c>
      <c r="H192" s="10" t="str">
        <f aca="false">IF(OR(F192="",G192=""),"",G192-F192)</f>
        <v/>
      </c>
      <c r="I192" s="8"/>
      <c r="J192" s="8"/>
      <c r="K192" s="8"/>
      <c r="L192" s="8"/>
      <c r="M192" s="8"/>
    </row>
    <row r="193" customFormat="false" ht="15" hidden="false" customHeight="false" outlineLevel="0" collapsed="false">
      <c r="A193" s="8"/>
      <c r="B193" s="8"/>
      <c r="C193" s="8"/>
      <c r="D193" s="8"/>
      <c r="E193" s="9" t="str">
        <f aca="false">IF(B193="","",IFERROR(INDEX(Turmas!$C$2:$C$41,MATCH(B193,Turmas!$A$2:$A$41,0)),""))</f>
        <v/>
      </c>
      <c r="F193" s="10" t="str">
        <f aca="false">IF(OR(C193="",E193=""),"",C193/E193)</f>
        <v/>
      </c>
      <c r="G193" s="10" t="str">
        <f aca="false">IF(OR(D193="",E193=""),"",D193/E193)</f>
        <v/>
      </c>
      <c r="H193" s="10" t="str">
        <f aca="false">IF(OR(F193="",G193=""),"",G193-F193)</f>
        <v/>
      </c>
      <c r="I193" s="8"/>
      <c r="J193" s="8"/>
      <c r="K193" s="8"/>
      <c r="L193" s="8"/>
      <c r="M193" s="8"/>
    </row>
    <row r="194" customFormat="false" ht="15" hidden="false" customHeight="false" outlineLevel="0" collapsed="false">
      <c r="A194" s="8"/>
      <c r="B194" s="8"/>
      <c r="C194" s="8"/>
      <c r="D194" s="8"/>
      <c r="E194" s="9" t="str">
        <f aca="false">IF(B194="","",IFERROR(INDEX(Turmas!$C$2:$C$41,MATCH(B194,Turmas!$A$2:$A$41,0)),""))</f>
        <v/>
      </c>
      <c r="F194" s="10" t="str">
        <f aca="false">IF(OR(C194="",E194=""),"",C194/E194)</f>
        <v/>
      </c>
      <c r="G194" s="10" t="str">
        <f aca="false">IF(OR(D194="",E194=""),"",D194/E194)</f>
        <v/>
      </c>
      <c r="H194" s="10" t="str">
        <f aca="false">IF(OR(F194="",G194=""),"",G194-F194)</f>
        <v/>
      </c>
      <c r="I194" s="8"/>
      <c r="J194" s="8"/>
      <c r="K194" s="8"/>
      <c r="L194" s="8"/>
      <c r="M194" s="8"/>
    </row>
    <row r="195" customFormat="false" ht="15" hidden="false" customHeight="false" outlineLevel="0" collapsed="false">
      <c r="A195" s="8"/>
      <c r="B195" s="8"/>
      <c r="C195" s="8"/>
      <c r="D195" s="8"/>
      <c r="E195" s="9" t="str">
        <f aca="false">IF(B195="","",IFERROR(INDEX(Turmas!$C$2:$C$41,MATCH(B195,Turmas!$A$2:$A$41,0)),""))</f>
        <v/>
      </c>
      <c r="F195" s="10" t="str">
        <f aca="false">IF(OR(C195="",E195=""),"",C195/E195)</f>
        <v/>
      </c>
      <c r="G195" s="10" t="str">
        <f aca="false">IF(OR(D195="",E195=""),"",D195/E195)</f>
        <v/>
      </c>
      <c r="H195" s="10" t="str">
        <f aca="false">IF(OR(F195="",G195=""),"",G195-F195)</f>
        <v/>
      </c>
      <c r="I195" s="8"/>
      <c r="J195" s="8"/>
      <c r="K195" s="8"/>
      <c r="L195" s="8"/>
      <c r="M195" s="8"/>
    </row>
    <row r="196" customFormat="false" ht="15" hidden="false" customHeight="false" outlineLevel="0" collapsed="false">
      <c r="A196" s="8"/>
      <c r="B196" s="8"/>
      <c r="C196" s="8"/>
      <c r="D196" s="8"/>
      <c r="E196" s="9" t="str">
        <f aca="false">IF(B196="","",IFERROR(INDEX(Turmas!$C$2:$C$41,MATCH(B196,Turmas!$A$2:$A$41,0)),""))</f>
        <v/>
      </c>
      <c r="F196" s="10" t="str">
        <f aca="false">IF(OR(C196="",E196=""),"",C196/E196)</f>
        <v/>
      </c>
      <c r="G196" s="10" t="str">
        <f aca="false">IF(OR(D196="",E196=""),"",D196/E196)</f>
        <v/>
      </c>
      <c r="H196" s="10" t="str">
        <f aca="false">IF(OR(F196="",G196=""),"",G196-F196)</f>
        <v/>
      </c>
      <c r="I196" s="8"/>
      <c r="J196" s="8"/>
      <c r="K196" s="8"/>
      <c r="L196" s="8"/>
      <c r="M196" s="8"/>
    </row>
    <row r="197" customFormat="false" ht="15" hidden="false" customHeight="false" outlineLevel="0" collapsed="false">
      <c r="A197" s="8"/>
      <c r="B197" s="8"/>
      <c r="C197" s="8"/>
      <c r="D197" s="8"/>
      <c r="E197" s="9" t="str">
        <f aca="false">IF(B197="","",IFERROR(INDEX(Turmas!$C$2:$C$41,MATCH(B197,Turmas!$A$2:$A$41,0)),""))</f>
        <v/>
      </c>
      <c r="F197" s="10" t="str">
        <f aca="false">IF(OR(C197="",E197=""),"",C197/E197)</f>
        <v/>
      </c>
      <c r="G197" s="10" t="str">
        <f aca="false">IF(OR(D197="",E197=""),"",D197/E197)</f>
        <v/>
      </c>
      <c r="H197" s="10" t="str">
        <f aca="false">IF(OR(F197="",G197=""),"",G197-F197)</f>
        <v/>
      </c>
      <c r="I197" s="8"/>
      <c r="J197" s="8"/>
      <c r="K197" s="8"/>
      <c r="L197" s="8"/>
      <c r="M197" s="8"/>
    </row>
    <row r="198" customFormat="false" ht="15" hidden="false" customHeight="false" outlineLevel="0" collapsed="false">
      <c r="A198" s="8"/>
      <c r="B198" s="8"/>
      <c r="C198" s="8"/>
      <c r="D198" s="8"/>
      <c r="E198" s="9" t="str">
        <f aca="false">IF(B198="","",IFERROR(INDEX(Turmas!$C$2:$C$41,MATCH(B198,Turmas!$A$2:$A$41,0)),""))</f>
        <v/>
      </c>
      <c r="F198" s="10" t="str">
        <f aca="false">IF(OR(C198="",E198=""),"",C198/E198)</f>
        <v/>
      </c>
      <c r="G198" s="10" t="str">
        <f aca="false">IF(OR(D198="",E198=""),"",D198/E198)</f>
        <v/>
      </c>
      <c r="H198" s="10" t="str">
        <f aca="false">IF(OR(F198="",G198=""),"",G198-F198)</f>
        <v/>
      </c>
      <c r="I198" s="8"/>
      <c r="J198" s="8"/>
      <c r="K198" s="8"/>
      <c r="L198" s="8"/>
      <c r="M198" s="8"/>
    </row>
    <row r="199" customFormat="false" ht="15" hidden="false" customHeight="false" outlineLevel="0" collapsed="false">
      <c r="A199" s="8"/>
      <c r="B199" s="8"/>
      <c r="C199" s="8"/>
      <c r="D199" s="8"/>
      <c r="E199" s="9" t="str">
        <f aca="false">IF(B199="","",IFERROR(INDEX(Turmas!$C$2:$C$41,MATCH(B199,Turmas!$A$2:$A$41,0)),""))</f>
        <v/>
      </c>
      <c r="F199" s="10" t="str">
        <f aca="false">IF(OR(C199="",E199=""),"",C199/E199)</f>
        <v/>
      </c>
      <c r="G199" s="10" t="str">
        <f aca="false">IF(OR(D199="",E199=""),"",D199/E199)</f>
        <v/>
      </c>
      <c r="H199" s="10" t="str">
        <f aca="false">IF(OR(F199="",G199=""),"",G199-F199)</f>
        <v/>
      </c>
      <c r="I199" s="8"/>
      <c r="J199" s="8"/>
      <c r="K199" s="8"/>
      <c r="L199" s="8"/>
      <c r="M199" s="8"/>
    </row>
    <row r="200" customFormat="false" ht="15" hidden="false" customHeight="false" outlineLevel="0" collapsed="false">
      <c r="A200" s="8"/>
      <c r="B200" s="8"/>
      <c r="C200" s="8"/>
      <c r="D200" s="8"/>
      <c r="E200" s="9" t="str">
        <f aca="false">IF(B200="","",IFERROR(INDEX(Turmas!$C$2:$C$41,MATCH(B200,Turmas!$A$2:$A$41,0)),""))</f>
        <v/>
      </c>
      <c r="F200" s="10" t="str">
        <f aca="false">IF(OR(C200="",E200=""),"",C200/E200)</f>
        <v/>
      </c>
      <c r="G200" s="10" t="str">
        <f aca="false">IF(OR(D200="",E200=""),"",D200/E200)</f>
        <v/>
      </c>
      <c r="H200" s="10" t="str">
        <f aca="false">IF(OR(F200="",G200=""),"",G200-F200)</f>
        <v/>
      </c>
      <c r="I200" s="8"/>
      <c r="J200" s="8"/>
      <c r="K200" s="8"/>
      <c r="L200" s="8"/>
      <c r="M200" s="8"/>
    </row>
    <row r="201" customFormat="false" ht="15" hidden="false" customHeight="false" outlineLevel="0" collapsed="false">
      <c r="A201" s="8"/>
      <c r="B201" s="8"/>
      <c r="C201" s="8"/>
      <c r="D201" s="8"/>
      <c r="E201" s="9" t="str">
        <f aca="false">IF(B201="","",IFERROR(INDEX(Turmas!$C$2:$C$41,MATCH(B201,Turmas!$A$2:$A$41,0)),""))</f>
        <v/>
      </c>
      <c r="F201" s="10" t="str">
        <f aca="false">IF(OR(C201="",E201=""),"",C201/E201)</f>
        <v/>
      </c>
      <c r="G201" s="10" t="str">
        <f aca="false">IF(OR(D201="",E201=""),"",D201/E201)</f>
        <v/>
      </c>
      <c r="H201" s="10" t="str">
        <f aca="false">IF(OR(F201="",G201=""),"",G201-F201)</f>
        <v/>
      </c>
      <c r="I201" s="8"/>
      <c r="J201" s="8"/>
      <c r="K201" s="8"/>
      <c r="L201" s="8"/>
      <c r="M201" s="8"/>
    </row>
    <row r="202" customFormat="false" ht="15" hidden="false" customHeight="false" outlineLevel="0" collapsed="false">
      <c r="A202" s="8"/>
      <c r="B202" s="8"/>
      <c r="C202" s="8"/>
      <c r="D202" s="8"/>
      <c r="E202" s="9" t="str">
        <f aca="false">IF(B202="","",IFERROR(INDEX(Turmas!$C$2:$C$41,MATCH(B202,Turmas!$A$2:$A$41,0)),""))</f>
        <v/>
      </c>
      <c r="F202" s="10" t="str">
        <f aca="false">IF(OR(C202="",E202=""),"",C202/E202)</f>
        <v/>
      </c>
      <c r="G202" s="10" t="str">
        <f aca="false">IF(OR(D202="",E202=""),"",D202/E202)</f>
        <v/>
      </c>
      <c r="H202" s="10" t="str">
        <f aca="false">IF(OR(F202="",G202=""),"",G202-F202)</f>
        <v/>
      </c>
      <c r="I202" s="8"/>
      <c r="J202" s="8"/>
      <c r="K202" s="8"/>
      <c r="L202" s="8"/>
      <c r="M202" s="8"/>
    </row>
    <row r="203" customFormat="false" ht="15" hidden="false" customHeight="false" outlineLevel="0" collapsed="false">
      <c r="A203" s="8"/>
      <c r="B203" s="8"/>
      <c r="C203" s="8"/>
      <c r="D203" s="8"/>
      <c r="E203" s="9" t="str">
        <f aca="false">IF(B203="","",IFERROR(INDEX(Turmas!$C$2:$C$41,MATCH(B203,Turmas!$A$2:$A$41,0)),""))</f>
        <v/>
      </c>
      <c r="F203" s="10" t="str">
        <f aca="false">IF(OR(C203="",E203=""),"",C203/E203)</f>
        <v/>
      </c>
      <c r="G203" s="10" t="str">
        <f aca="false">IF(OR(D203="",E203=""),"",D203/E203)</f>
        <v/>
      </c>
      <c r="H203" s="10" t="str">
        <f aca="false">IF(OR(F203="",G203=""),"",G203-F203)</f>
        <v/>
      </c>
      <c r="I203" s="8"/>
      <c r="J203" s="8"/>
      <c r="K203" s="8"/>
      <c r="L203" s="8"/>
      <c r="M203" s="8"/>
    </row>
    <row r="204" customFormat="false" ht="15" hidden="false" customHeight="false" outlineLevel="0" collapsed="false">
      <c r="A204" s="8"/>
      <c r="B204" s="8"/>
      <c r="C204" s="8"/>
      <c r="D204" s="8"/>
      <c r="E204" s="9" t="str">
        <f aca="false">IF(B204="","",IFERROR(INDEX(Turmas!$C$2:$C$41,MATCH(B204,Turmas!$A$2:$A$41,0)),""))</f>
        <v/>
      </c>
      <c r="F204" s="10" t="str">
        <f aca="false">IF(OR(C204="",E204=""),"",C204/E204)</f>
        <v/>
      </c>
      <c r="G204" s="10" t="str">
        <f aca="false">IF(OR(D204="",E204=""),"",D204/E204)</f>
        <v/>
      </c>
      <c r="H204" s="10" t="str">
        <f aca="false">IF(OR(F204="",G204=""),"",G204-F204)</f>
        <v/>
      </c>
      <c r="I204" s="8"/>
      <c r="J204" s="8"/>
      <c r="K204" s="8"/>
      <c r="L204" s="8"/>
      <c r="M204" s="8"/>
    </row>
    <row r="205" customFormat="false" ht="15" hidden="false" customHeight="false" outlineLevel="0" collapsed="false">
      <c r="A205" s="8"/>
      <c r="B205" s="8"/>
      <c r="C205" s="8"/>
      <c r="D205" s="8"/>
      <c r="E205" s="9" t="str">
        <f aca="false">IF(B205="","",IFERROR(INDEX(Turmas!$C$2:$C$41,MATCH(B205,Turmas!$A$2:$A$41,0)),""))</f>
        <v/>
      </c>
      <c r="F205" s="10" t="str">
        <f aca="false">IF(OR(C205="",E205=""),"",C205/E205)</f>
        <v/>
      </c>
      <c r="G205" s="10" t="str">
        <f aca="false">IF(OR(D205="",E205=""),"",D205/E205)</f>
        <v/>
      </c>
      <c r="H205" s="10" t="str">
        <f aca="false">IF(OR(F205="",G205=""),"",G205-F205)</f>
        <v/>
      </c>
      <c r="I205" s="8"/>
      <c r="J205" s="8"/>
      <c r="K205" s="8"/>
      <c r="L205" s="8"/>
      <c r="M205" s="8"/>
    </row>
    <row r="206" customFormat="false" ht="15" hidden="false" customHeight="false" outlineLevel="0" collapsed="false">
      <c r="A206" s="8"/>
      <c r="B206" s="8"/>
      <c r="C206" s="8"/>
      <c r="D206" s="8"/>
      <c r="E206" s="9" t="str">
        <f aca="false">IF(B206="","",IFERROR(INDEX(Turmas!$C$2:$C$41,MATCH(B206,Turmas!$A$2:$A$41,0)),""))</f>
        <v/>
      </c>
      <c r="F206" s="10" t="str">
        <f aca="false">IF(OR(C206="",E206=""),"",C206/E206)</f>
        <v/>
      </c>
      <c r="G206" s="10" t="str">
        <f aca="false">IF(OR(D206="",E206=""),"",D206/E206)</f>
        <v/>
      </c>
      <c r="H206" s="10" t="str">
        <f aca="false">IF(OR(F206="",G206=""),"",G206-F206)</f>
        <v/>
      </c>
      <c r="I206" s="8"/>
      <c r="J206" s="8"/>
      <c r="K206" s="8"/>
      <c r="L206" s="8"/>
      <c r="M206" s="8"/>
    </row>
    <row r="207" customFormat="false" ht="15" hidden="false" customHeight="false" outlineLevel="0" collapsed="false">
      <c r="A207" s="8"/>
      <c r="B207" s="8"/>
      <c r="C207" s="8"/>
      <c r="D207" s="8"/>
      <c r="E207" s="9" t="str">
        <f aca="false">IF(B207="","",IFERROR(INDEX(Turmas!$C$2:$C$41,MATCH(B207,Turmas!$A$2:$A$41,0)),""))</f>
        <v/>
      </c>
      <c r="F207" s="10" t="str">
        <f aca="false">IF(OR(C207="",E207=""),"",C207/E207)</f>
        <v/>
      </c>
      <c r="G207" s="10" t="str">
        <f aca="false">IF(OR(D207="",E207=""),"",D207/E207)</f>
        <v/>
      </c>
      <c r="H207" s="10" t="str">
        <f aca="false">IF(OR(F207="",G207=""),"",G207-F207)</f>
        <v/>
      </c>
      <c r="I207" s="8"/>
      <c r="J207" s="8"/>
      <c r="K207" s="8"/>
      <c r="L207" s="8"/>
      <c r="M207" s="8"/>
    </row>
    <row r="208" customFormat="false" ht="15" hidden="false" customHeight="false" outlineLevel="0" collapsed="false">
      <c r="A208" s="8"/>
      <c r="B208" s="8"/>
      <c r="C208" s="8"/>
      <c r="D208" s="8"/>
      <c r="E208" s="9" t="str">
        <f aca="false">IF(B208="","",IFERROR(INDEX(Turmas!$C$2:$C$41,MATCH(B208,Turmas!$A$2:$A$41,0)),""))</f>
        <v/>
      </c>
      <c r="F208" s="10" t="str">
        <f aca="false">IF(OR(C208="",E208=""),"",C208/E208)</f>
        <v/>
      </c>
      <c r="G208" s="10" t="str">
        <f aca="false">IF(OR(D208="",E208=""),"",D208/E208)</f>
        <v/>
      </c>
      <c r="H208" s="10" t="str">
        <f aca="false">IF(OR(F208="",G208=""),"",G208-F208)</f>
        <v/>
      </c>
      <c r="I208" s="8"/>
      <c r="J208" s="8"/>
      <c r="K208" s="8"/>
      <c r="L208" s="8"/>
      <c r="M208" s="8"/>
    </row>
    <row r="209" customFormat="false" ht="15" hidden="false" customHeight="false" outlineLevel="0" collapsed="false">
      <c r="A209" s="8"/>
      <c r="B209" s="8"/>
      <c r="C209" s="8"/>
      <c r="D209" s="8"/>
      <c r="E209" s="9" t="str">
        <f aca="false">IF(B209="","",IFERROR(INDEX(Turmas!$C$2:$C$41,MATCH(B209,Turmas!$A$2:$A$41,0)),""))</f>
        <v/>
      </c>
      <c r="F209" s="10" t="str">
        <f aca="false">IF(OR(C209="",E209=""),"",C209/E209)</f>
        <v/>
      </c>
      <c r="G209" s="10" t="str">
        <f aca="false">IF(OR(D209="",E209=""),"",D209/E209)</f>
        <v/>
      </c>
      <c r="H209" s="10" t="str">
        <f aca="false">IF(OR(F209="",G209=""),"",G209-F209)</f>
        <v/>
      </c>
      <c r="I209" s="8"/>
      <c r="J209" s="8"/>
      <c r="K209" s="8"/>
      <c r="L209" s="8"/>
      <c r="M209" s="8"/>
    </row>
    <row r="210" customFormat="false" ht="15" hidden="false" customHeight="false" outlineLevel="0" collapsed="false">
      <c r="A210" s="8"/>
      <c r="B210" s="8"/>
      <c r="C210" s="8"/>
      <c r="D210" s="8"/>
      <c r="E210" s="9" t="str">
        <f aca="false">IF(B210="","",IFERROR(INDEX(Turmas!$C$2:$C$41,MATCH(B210,Turmas!$A$2:$A$41,0)),""))</f>
        <v/>
      </c>
      <c r="F210" s="10" t="str">
        <f aca="false">IF(OR(C210="",E210=""),"",C210/E210)</f>
        <v/>
      </c>
      <c r="G210" s="10" t="str">
        <f aca="false">IF(OR(D210="",E210=""),"",D210/E210)</f>
        <v/>
      </c>
      <c r="H210" s="10" t="str">
        <f aca="false">IF(OR(F210="",G210=""),"",G210-F210)</f>
        <v/>
      </c>
      <c r="I210" s="8"/>
      <c r="J210" s="8"/>
      <c r="K210" s="8"/>
      <c r="L210" s="8"/>
      <c r="M210" s="8"/>
    </row>
    <row r="211" customFormat="false" ht="15" hidden="false" customHeight="false" outlineLevel="0" collapsed="false">
      <c r="A211" s="8"/>
      <c r="B211" s="8"/>
      <c r="C211" s="8"/>
      <c r="D211" s="8"/>
      <c r="E211" s="9" t="str">
        <f aca="false">IF(B211="","",IFERROR(INDEX(Turmas!$C$2:$C$41,MATCH(B211,Turmas!$A$2:$A$41,0)),""))</f>
        <v/>
      </c>
      <c r="F211" s="10" t="str">
        <f aca="false">IF(OR(C211="",E211=""),"",C211/E211)</f>
        <v/>
      </c>
      <c r="G211" s="10" t="str">
        <f aca="false">IF(OR(D211="",E211=""),"",D211/E211)</f>
        <v/>
      </c>
      <c r="H211" s="10" t="str">
        <f aca="false">IF(OR(F211="",G211=""),"",G211-F211)</f>
        <v/>
      </c>
      <c r="I211" s="8"/>
      <c r="J211" s="8"/>
      <c r="K211" s="8"/>
      <c r="L211" s="8"/>
      <c r="M211" s="8"/>
    </row>
    <row r="212" customFormat="false" ht="15" hidden="false" customHeight="false" outlineLevel="0" collapsed="false">
      <c r="A212" s="8"/>
      <c r="B212" s="8"/>
      <c r="C212" s="8"/>
      <c r="D212" s="8"/>
      <c r="E212" s="9" t="str">
        <f aca="false">IF(B212="","",IFERROR(INDEX(Turmas!$C$2:$C$41,MATCH(B212,Turmas!$A$2:$A$41,0)),""))</f>
        <v/>
      </c>
      <c r="F212" s="10" t="str">
        <f aca="false">IF(OR(C212="",E212=""),"",C212/E212)</f>
        <v/>
      </c>
      <c r="G212" s="10" t="str">
        <f aca="false">IF(OR(D212="",E212=""),"",D212/E212)</f>
        <v/>
      </c>
      <c r="H212" s="10" t="str">
        <f aca="false">IF(OR(F212="",G212=""),"",G212-F212)</f>
        <v/>
      </c>
      <c r="I212" s="8"/>
      <c r="J212" s="8"/>
      <c r="K212" s="8"/>
      <c r="L212" s="8"/>
      <c r="M212" s="8"/>
    </row>
    <row r="213" customFormat="false" ht="15" hidden="false" customHeight="false" outlineLevel="0" collapsed="false">
      <c r="A213" s="8"/>
      <c r="B213" s="8"/>
      <c r="C213" s="8"/>
      <c r="D213" s="8"/>
      <c r="E213" s="9" t="str">
        <f aca="false">IF(B213="","",IFERROR(INDEX(Turmas!$C$2:$C$41,MATCH(B213,Turmas!$A$2:$A$41,0)),""))</f>
        <v/>
      </c>
      <c r="F213" s="10" t="str">
        <f aca="false">IF(OR(C213="",E213=""),"",C213/E213)</f>
        <v/>
      </c>
      <c r="G213" s="10" t="str">
        <f aca="false">IF(OR(D213="",E213=""),"",D213/E213)</f>
        <v/>
      </c>
      <c r="H213" s="10" t="str">
        <f aca="false">IF(OR(F213="",G213=""),"",G213-F213)</f>
        <v/>
      </c>
      <c r="I213" s="8"/>
      <c r="J213" s="8"/>
      <c r="K213" s="8"/>
      <c r="L213" s="8"/>
      <c r="M213" s="8"/>
    </row>
    <row r="214" customFormat="false" ht="15" hidden="false" customHeight="false" outlineLevel="0" collapsed="false">
      <c r="A214" s="8"/>
      <c r="B214" s="8"/>
      <c r="C214" s="8"/>
      <c r="D214" s="8"/>
      <c r="E214" s="9" t="str">
        <f aca="false">IF(B214="","",IFERROR(INDEX(Turmas!$C$2:$C$41,MATCH(B214,Turmas!$A$2:$A$41,0)),""))</f>
        <v/>
      </c>
      <c r="F214" s="10" t="str">
        <f aca="false">IF(OR(C214="",E214=""),"",C214/E214)</f>
        <v/>
      </c>
      <c r="G214" s="10" t="str">
        <f aca="false">IF(OR(D214="",E214=""),"",D214/E214)</f>
        <v/>
      </c>
      <c r="H214" s="10" t="str">
        <f aca="false">IF(OR(F214="",G214=""),"",G214-F214)</f>
        <v/>
      </c>
      <c r="I214" s="8"/>
      <c r="J214" s="8"/>
      <c r="K214" s="8"/>
      <c r="L214" s="8"/>
      <c r="M214" s="8"/>
    </row>
    <row r="215" customFormat="false" ht="15" hidden="false" customHeight="false" outlineLevel="0" collapsed="false">
      <c r="A215" s="8"/>
      <c r="B215" s="8"/>
      <c r="C215" s="8"/>
      <c r="D215" s="8"/>
      <c r="E215" s="9" t="str">
        <f aca="false">IF(B215="","",IFERROR(INDEX(Turmas!$C$2:$C$41,MATCH(B215,Turmas!$A$2:$A$41,0)),""))</f>
        <v/>
      </c>
      <c r="F215" s="10" t="str">
        <f aca="false">IF(OR(C215="",E215=""),"",C215/E215)</f>
        <v/>
      </c>
      <c r="G215" s="10" t="str">
        <f aca="false">IF(OR(D215="",E215=""),"",D215/E215)</f>
        <v/>
      </c>
      <c r="H215" s="10" t="str">
        <f aca="false">IF(OR(F215="",G215=""),"",G215-F215)</f>
        <v/>
      </c>
      <c r="I215" s="8"/>
      <c r="J215" s="8"/>
      <c r="K215" s="8"/>
      <c r="L215" s="8"/>
      <c r="M215" s="8"/>
    </row>
    <row r="216" customFormat="false" ht="15" hidden="false" customHeight="false" outlineLevel="0" collapsed="false">
      <c r="A216" s="8"/>
      <c r="B216" s="8"/>
      <c r="C216" s="8"/>
      <c r="D216" s="8"/>
      <c r="E216" s="9" t="str">
        <f aca="false">IF(B216="","",IFERROR(INDEX(Turmas!$C$2:$C$41,MATCH(B216,Turmas!$A$2:$A$41,0)),""))</f>
        <v/>
      </c>
      <c r="F216" s="10" t="str">
        <f aca="false">IF(OR(C216="",E216=""),"",C216/E216)</f>
        <v/>
      </c>
      <c r="G216" s="10" t="str">
        <f aca="false">IF(OR(D216="",E216=""),"",D216/E216)</f>
        <v/>
      </c>
      <c r="H216" s="10" t="str">
        <f aca="false">IF(OR(F216="",G216=""),"",G216-F216)</f>
        <v/>
      </c>
      <c r="I216" s="8"/>
      <c r="J216" s="8"/>
      <c r="K216" s="8"/>
      <c r="L216" s="8"/>
      <c r="M216" s="8"/>
    </row>
    <row r="217" customFormat="false" ht="15" hidden="false" customHeight="false" outlineLevel="0" collapsed="false">
      <c r="A217" s="8"/>
      <c r="B217" s="8"/>
      <c r="C217" s="8"/>
      <c r="D217" s="8"/>
      <c r="E217" s="9" t="str">
        <f aca="false">IF(B217="","",IFERROR(INDEX(Turmas!$C$2:$C$41,MATCH(B217,Turmas!$A$2:$A$41,0)),""))</f>
        <v/>
      </c>
      <c r="F217" s="10" t="str">
        <f aca="false">IF(OR(C217="",E217=""),"",C217/E217)</f>
        <v/>
      </c>
      <c r="G217" s="10" t="str">
        <f aca="false">IF(OR(D217="",E217=""),"",D217/E217)</f>
        <v/>
      </c>
      <c r="H217" s="10" t="str">
        <f aca="false">IF(OR(F217="",G217=""),"",G217-F217)</f>
        <v/>
      </c>
      <c r="I217" s="8"/>
      <c r="J217" s="8"/>
      <c r="K217" s="8"/>
      <c r="L217" s="8"/>
      <c r="M217" s="8"/>
    </row>
    <row r="218" customFormat="false" ht="15" hidden="false" customHeight="false" outlineLevel="0" collapsed="false">
      <c r="A218" s="8"/>
      <c r="B218" s="8"/>
      <c r="C218" s="8"/>
      <c r="D218" s="8"/>
      <c r="E218" s="9" t="str">
        <f aca="false">IF(B218="","",IFERROR(INDEX(Turmas!$C$2:$C$41,MATCH(B218,Turmas!$A$2:$A$41,0)),""))</f>
        <v/>
      </c>
      <c r="F218" s="10" t="str">
        <f aca="false">IF(OR(C218="",E218=""),"",C218/E218)</f>
        <v/>
      </c>
      <c r="G218" s="10" t="str">
        <f aca="false">IF(OR(D218="",E218=""),"",D218/E218)</f>
        <v/>
      </c>
      <c r="H218" s="10" t="str">
        <f aca="false">IF(OR(F218="",G218=""),"",G218-F218)</f>
        <v/>
      </c>
      <c r="I218" s="8"/>
      <c r="J218" s="8"/>
      <c r="K218" s="8"/>
      <c r="L218" s="8"/>
      <c r="M218" s="8"/>
    </row>
    <row r="219" customFormat="false" ht="15" hidden="false" customHeight="false" outlineLevel="0" collapsed="false">
      <c r="A219" s="8"/>
      <c r="B219" s="8"/>
      <c r="C219" s="8"/>
      <c r="D219" s="8"/>
      <c r="E219" s="9" t="str">
        <f aca="false">IF(B219="","",IFERROR(INDEX(Turmas!$C$2:$C$41,MATCH(B219,Turmas!$A$2:$A$41,0)),""))</f>
        <v/>
      </c>
      <c r="F219" s="10" t="str">
        <f aca="false">IF(OR(C219="",E219=""),"",C219/E219)</f>
        <v/>
      </c>
      <c r="G219" s="10" t="str">
        <f aca="false">IF(OR(D219="",E219=""),"",D219/E219)</f>
        <v/>
      </c>
      <c r="H219" s="10" t="str">
        <f aca="false">IF(OR(F219="",G219=""),"",G219-F219)</f>
        <v/>
      </c>
      <c r="I219" s="8"/>
      <c r="J219" s="8"/>
      <c r="K219" s="8"/>
      <c r="L219" s="8"/>
      <c r="M219" s="8"/>
    </row>
    <row r="220" customFormat="false" ht="15" hidden="false" customHeight="false" outlineLevel="0" collapsed="false">
      <c r="A220" s="8"/>
      <c r="B220" s="8"/>
      <c r="C220" s="8"/>
      <c r="D220" s="8"/>
      <c r="E220" s="9" t="str">
        <f aca="false">IF(B220="","",IFERROR(INDEX(Turmas!$C$2:$C$41,MATCH(B220,Turmas!$A$2:$A$41,0)),""))</f>
        <v/>
      </c>
      <c r="F220" s="10" t="str">
        <f aca="false">IF(OR(C220="",E220=""),"",C220/E220)</f>
        <v/>
      </c>
      <c r="G220" s="10" t="str">
        <f aca="false">IF(OR(D220="",E220=""),"",D220/E220)</f>
        <v/>
      </c>
      <c r="H220" s="10" t="str">
        <f aca="false">IF(OR(F220="",G220=""),"",G220-F220)</f>
        <v/>
      </c>
      <c r="I220" s="8"/>
      <c r="J220" s="8"/>
      <c r="K220" s="8"/>
      <c r="L220" s="8"/>
      <c r="M220" s="8"/>
    </row>
    <row r="221" customFormat="false" ht="15" hidden="false" customHeight="false" outlineLevel="0" collapsed="false">
      <c r="A221" s="8"/>
      <c r="B221" s="8"/>
      <c r="C221" s="8"/>
      <c r="D221" s="8"/>
      <c r="E221" s="9" t="str">
        <f aca="false">IF(B221="","",IFERROR(INDEX(Turmas!$C$2:$C$41,MATCH(B221,Turmas!$A$2:$A$41,0)),""))</f>
        <v/>
      </c>
      <c r="F221" s="10" t="str">
        <f aca="false">IF(OR(C221="",E221=""),"",C221/E221)</f>
        <v/>
      </c>
      <c r="G221" s="10" t="str">
        <f aca="false">IF(OR(D221="",E221=""),"",D221/E221)</f>
        <v/>
      </c>
      <c r="H221" s="10" t="str">
        <f aca="false">IF(OR(F221="",G221=""),"",G221-F221)</f>
        <v/>
      </c>
      <c r="I221" s="8"/>
      <c r="J221" s="8"/>
      <c r="K221" s="8"/>
      <c r="L221" s="8"/>
      <c r="M221" s="8"/>
    </row>
    <row r="222" customFormat="false" ht="15" hidden="false" customHeight="false" outlineLevel="0" collapsed="false">
      <c r="A222" s="8"/>
      <c r="B222" s="8"/>
      <c r="C222" s="8"/>
      <c r="D222" s="8"/>
      <c r="E222" s="9" t="str">
        <f aca="false">IF(B222="","",IFERROR(INDEX(Turmas!$C$2:$C$41,MATCH(B222,Turmas!$A$2:$A$41,0)),""))</f>
        <v/>
      </c>
      <c r="F222" s="10" t="str">
        <f aca="false">IF(OR(C222="",E222=""),"",C222/E222)</f>
        <v/>
      </c>
      <c r="G222" s="10" t="str">
        <f aca="false">IF(OR(D222="",E222=""),"",D222/E222)</f>
        <v/>
      </c>
      <c r="H222" s="10" t="str">
        <f aca="false">IF(OR(F222="",G222=""),"",G222-F222)</f>
        <v/>
      </c>
      <c r="I222" s="8"/>
      <c r="J222" s="8"/>
      <c r="K222" s="8"/>
      <c r="L222" s="8"/>
      <c r="M222" s="8"/>
    </row>
    <row r="223" customFormat="false" ht="15" hidden="false" customHeight="false" outlineLevel="0" collapsed="false">
      <c r="A223" s="8"/>
      <c r="B223" s="8"/>
      <c r="C223" s="8"/>
      <c r="D223" s="8"/>
      <c r="E223" s="9" t="str">
        <f aca="false">IF(B223="","",IFERROR(INDEX(Turmas!$C$2:$C$41,MATCH(B223,Turmas!$A$2:$A$41,0)),""))</f>
        <v/>
      </c>
      <c r="F223" s="10" t="str">
        <f aca="false">IF(OR(C223="",E223=""),"",C223/E223)</f>
        <v/>
      </c>
      <c r="G223" s="10" t="str">
        <f aca="false">IF(OR(D223="",E223=""),"",D223/E223)</f>
        <v/>
      </c>
      <c r="H223" s="10" t="str">
        <f aca="false">IF(OR(F223="",G223=""),"",G223-F223)</f>
        <v/>
      </c>
      <c r="I223" s="8"/>
      <c r="J223" s="8"/>
      <c r="K223" s="8"/>
      <c r="L223" s="8"/>
      <c r="M223" s="8"/>
    </row>
    <row r="224" customFormat="false" ht="15" hidden="false" customHeight="false" outlineLevel="0" collapsed="false">
      <c r="A224" s="8"/>
      <c r="B224" s="8"/>
      <c r="C224" s="8"/>
      <c r="D224" s="8"/>
      <c r="E224" s="9" t="str">
        <f aca="false">IF(B224="","",IFERROR(INDEX(Turmas!$C$2:$C$41,MATCH(B224,Turmas!$A$2:$A$41,0)),""))</f>
        <v/>
      </c>
      <c r="F224" s="10" t="str">
        <f aca="false">IF(OR(C224="",E224=""),"",C224/E224)</f>
        <v/>
      </c>
      <c r="G224" s="10" t="str">
        <f aca="false">IF(OR(D224="",E224=""),"",D224/E224)</f>
        <v/>
      </c>
      <c r="H224" s="10" t="str">
        <f aca="false">IF(OR(F224="",G224=""),"",G224-F224)</f>
        <v/>
      </c>
      <c r="I224" s="8"/>
      <c r="J224" s="8"/>
      <c r="K224" s="8"/>
      <c r="L224" s="8"/>
      <c r="M224" s="8"/>
    </row>
    <row r="225" customFormat="false" ht="15" hidden="false" customHeight="false" outlineLevel="0" collapsed="false">
      <c r="A225" s="8"/>
      <c r="B225" s="8"/>
      <c r="C225" s="8"/>
      <c r="D225" s="8"/>
      <c r="E225" s="9" t="str">
        <f aca="false">IF(B225="","",IFERROR(INDEX(Turmas!$C$2:$C$41,MATCH(B225,Turmas!$A$2:$A$41,0)),""))</f>
        <v/>
      </c>
      <c r="F225" s="10" t="str">
        <f aca="false">IF(OR(C225="",E225=""),"",C225/E225)</f>
        <v/>
      </c>
      <c r="G225" s="10" t="str">
        <f aca="false">IF(OR(D225="",E225=""),"",D225/E225)</f>
        <v/>
      </c>
      <c r="H225" s="10" t="str">
        <f aca="false">IF(OR(F225="",G225=""),"",G225-F225)</f>
        <v/>
      </c>
      <c r="I225" s="8"/>
      <c r="J225" s="8"/>
      <c r="K225" s="8"/>
      <c r="L225" s="8"/>
      <c r="M225" s="8"/>
    </row>
    <row r="226" customFormat="false" ht="15" hidden="false" customHeight="false" outlineLevel="0" collapsed="false">
      <c r="A226" s="8"/>
      <c r="B226" s="8"/>
      <c r="C226" s="8"/>
      <c r="D226" s="8"/>
      <c r="E226" s="9" t="str">
        <f aca="false">IF(B226="","",IFERROR(INDEX(Turmas!$C$2:$C$41,MATCH(B226,Turmas!$A$2:$A$41,0)),""))</f>
        <v/>
      </c>
      <c r="F226" s="10" t="str">
        <f aca="false">IF(OR(C226="",E226=""),"",C226/E226)</f>
        <v/>
      </c>
      <c r="G226" s="10" t="str">
        <f aca="false">IF(OR(D226="",E226=""),"",D226/E226)</f>
        <v/>
      </c>
      <c r="H226" s="10" t="str">
        <f aca="false">IF(OR(F226="",G226=""),"",G226-F226)</f>
        <v/>
      </c>
      <c r="I226" s="8"/>
      <c r="J226" s="8"/>
      <c r="K226" s="8"/>
      <c r="L226" s="8"/>
      <c r="M226" s="8"/>
    </row>
    <row r="227" customFormat="false" ht="15" hidden="false" customHeight="false" outlineLevel="0" collapsed="false">
      <c r="A227" s="8"/>
      <c r="B227" s="8"/>
      <c r="C227" s="8"/>
      <c r="D227" s="8"/>
      <c r="E227" s="9" t="str">
        <f aca="false">IF(B227="","",IFERROR(INDEX(Turmas!$C$2:$C$41,MATCH(B227,Turmas!$A$2:$A$41,0)),""))</f>
        <v/>
      </c>
      <c r="F227" s="10" t="str">
        <f aca="false">IF(OR(C227="",E227=""),"",C227/E227)</f>
        <v/>
      </c>
      <c r="G227" s="10" t="str">
        <f aca="false">IF(OR(D227="",E227=""),"",D227/E227)</f>
        <v/>
      </c>
      <c r="H227" s="10" t="str">
        <f aca="false">IF(OR(F227="",G227=""),"",G227-F227)</f>
        <v/>
      </c>
      <c r="I227" s="8"/>
      <c r="J227" s="8"/>
      <c r="K227" s="8"/>
      <c r="L227" s="8"/>
      <c r="M227" s="8"/>
    </row>
    <row r="228" customFormat="false" ht="15" hidden="false" customHeight="false" outlineLevel="0" collapsed="false">
      <c r="A228" s="8"/>
      <c r="B228" s="8"/>
      <c r="C228" s="8"/>
      <c r="D228" s="8"/>
      <c r="E228" s="9" t="str">
        <f aca="false">IF(B228="","",IFERROR(INDEX(Turmas!$C$2:$C$41,MATCH(B228,Turmas!$A$2:$A$41,0)),""))</f>
        <v/>
      </c>
      <c r="F228" s="10" t="str">
        <f aca="false">IF(OR(C228="",E228=""),"",C228/E228)</f>
        <v/>
      </c>
      <c r="G228" s="10" t="str">
        <f aca="false">IF(OR(D228="",E228=""),"",D228/E228)</f>
        <v/>
      </c>
      <c r="H228" s="10" t="str">
        <f aca="false">IF(OR(F228="",G228=""),"",G228-F228)</f>
        <v/>
      </c>
      <c r="I228" s="8"/>
      <c r="J228" s="8"/>
      <c r="K228" s="8"/>
      <c r="L228" s="8"/>
      <c r="M228" s="8"/>
    </row>
    <row r="229" customFormat="false" ht="15" hidden="false" customHeight="false" outlineLevel="0" collapsed="false">
      <c r="A229" s="8"/>
      <c r="B229" s="8"/>
      <c r="C229" s="8"/>
      <c r="D229" s="8"/>
      <c r="E229" s="9" t="str">
        <f aca="false">IF(B229="","",IFERROR(INDEX(Turmas!$C$2:$C$41,MATCH(B229,Turmas!$A$2:$A$41,0)),""))</f>
        <v/>
      </c>
      <c r="F229" s="10" t="str">
        <f aca="false">IF(OR(C229="",E229=""),"",C229/E229)</f>
        <v/>
      </c>
      <c r="G229" s="10" t="str">
        <f aca="false">IF(OR(D229="",E229=""),"",D229/E229)</f>
        <v/>
      </c>
      <c r="H229" s="10" t="str">
        <f aca="false">IF(OR(F229="",G229=""),"",G229-F229)</f>
        <v/>
      </c>
      <c r="I229" s="8"/>
      <c r="J229" s="8"/>
      <c r="K229" s="8"/>
      <c r="L229" s="8"/>
      <c r="M229" s="8"/>
    </row>
    <row r="230" customFormat="false" ht="15" hidden="false" customHeight="false" outlineLevel="0" collapsed="false">
      <c r="A230" s="8"/>
      <c r="B230" s="8"/>
      <c r="C230" s="8"/>
      <c r="D230" s="8"/>
      <c r="E230" s="9" t="str">
        <f aca="false">IF(B230="","",IFERROR(INDEX(Turmas!$C$2:$C$41,MATCH(B230,Turmas!$A$2:$A$41,0)),""))</f>
        <v/>
      </c>
      <c r="F230" s="10" t="str">
        <f aca="false">IF(OR(C230="",E230=""),"",C230/E230)</f>
        <v/>
      </c>
      <c r="G230" s="10" t="str">
        <f aca="false">IF(OR(D230="",E230=""),"",D230/E230)</f>
        <v/>
      </c>
      <c r="H230" s="10" t="str">
        <f aca="false">IF(OR(F230="",G230=""),"",G230-F230)</f>
        <v/>
      </c>
      <c r="I230" s="8"/>
      <c r="J230" s="8"/>
      <c r="K230" s="8"/>
      <c r="L230" s="8"/>
      <c r="M230" s="8"/>
    </row>
    <row r="231" customFormat="false" ht="15" hidden="false" customHeight="false" outlineLevel="0" collapsed="false">
      <c r="A231" s="8"/>
      <c r="B231" s="8"/>
      <c r="C231" s="8"/>
      <c r="D231" s="8"/>
      <c r="E231" s="9" t="str">
        <f aca="false">IF(B231="","",IFERROR(INDEX(Turmas!$C$2:$C$41,MATCH(B231,Turmas!$A$2:$A$41,0)),""))</f>
        <v/>
      </c>
      <c r="F231" s="10" t="str">
        <f aca="false">IF(OR(C231="",E231=""),"",C231/E231)</f>
        <v/>
      </c>
      <c r="G231" s="10" t="str">
        <f aca="false">IF(OR(D231="",E231=""),"",D231/E231)</f>
        <v/>
      </c>
      <c r="H231" s="10" t="str">
        <f aca="false">IF(OR(F231="",G231=""),"",G231-F231)</f>
        <v/>
      </c>
      <c r="I231" s="8"/>
      <c r="J231" s="8"/>
      <c r="K231" s="8"/>
      <c r="L231" s="8"/>
      <c r="M231" s="8"/>
    </row>
    <row r="232" customFormat="false" ht="15" hidden="false" customHeight="false" outlineLevel="0" collapsed="false">
      <c r="A232" s="8"/>
      <c r="B232" s="8"/>
      <c r="C232" s="8"/>
      <c r="D232" s="8"/>
      <c r="E232" s="9" t="str">
        <f aca="false">IF(B232="","",IFERROR(INDEX(Turmas!$C$2:$C$41,MATCH(B232,Turmas!$A$2:$A$41,0)),""))</f>
        <v/>
      </c>
      <c r="F232" s="10" t="str">
        <f aca="false">IF(OR(C232="",E232=""),"",C232/E232)</f>
        <v/>
      </c>
      <c r="G232" s="10" t="str">
        <f aca="false">IF(OR(D232="",E232=""),"",D232/E232)</f>
        <v/>
      </c>
      <c r="H232" s="10" t="str">
        <f aca="false">IF(OR(F232="",G232=""),"",G232-F232)</f>
        <v/>
      </c>
      <c r="I232" s="8"/>
      <c r="J232" s="8"/>
      <c r="K232" s="8"/>
      <c r="L232" s="8"/>
      <c r="M232" s="8"/>
    </row>
    <row r="233" customFormat="false" ht="15" hidden="false" customHeight="false" outlineLevel="0" collapsed="false">
      <c r="A233" s="8"/>
      <c r="B233" s="8"/>
      <c r="C233" s="8"/>
      <c r="D233" s="8"/>
      <c r="E233" s="9" t="str">
        <f aca="false">IF(B233="","",IFERROR(INDEX(Turmas!$C$2:$C$41,MATCH(B233,Turmas!$A$2:$A$41,0)),""))</f>
        <v/>
      </c>
      <c r="F233" s="10" t="str">
        <f aca="false">IF(OR(C233="",E233=""),"",C233/E233)</f>
        <v/>
      </c>
      <c r="G233" s="10" t="str">
        <f aca="false">IF(OR(D233="",E233=""),"",D233/E233)</f>
        <v/>
      </c>
      <c r="H233" s="10" t="str">
        <f aca="false">IF(OR(F233="",G233=""),"",G233-F233)</f>
        <v/>
      </c>
      <c r="I233" s="8"/>
      <c r="J233" s="8"/>
      <c r="K233" s="8"/>
      <c r="L233" s="8"/>
      <c r="M233" s="8"/>
    </row>
    <row r="234" customFormat="false" ht="15" hidden="false" customHeight="false" outlineLevel="0" collapsed="false">
      <c r="A234" s="8"/>
      <c r="B234" s="8"/>
      <c r="C234" s="8"/>
      <c r="D234" s="8"/>
      <c r="E234" s="9" t="str">
        <f aca="false">IF(B234="","",IFERROR(INDEX(Turmas!$C$2:$C$41,MATCH(B234,Turmas!$A$2:$A$41,0)),""))</f>
        <v/>
      </c>
      <c r="F234" s="10" t="str">
        <f aca="false">IF(OR(C234="",E234=""),"",C234/E234)</f>
        <v/>
      </c>
      <c r="G234" s="10" t="str">
        <f aca="false">IF(OR(D234="",E234=""),"",D234/E234)</f>
        <v/>
      </c>
      <c r="H234" s="10" t="str">
        <f aca="false">IF(OR(F234="",G234=""),"",G234-F234)</f>
        <v/>
      </c>
      <c r="I234" s="8"/>
      <c r="J234" s="8"/>
      <c r="K234" s="8"/>
      <c r="L234" s="8"/>
      <c r="M234" s="8"/>
    </row>
    <row r="235" customFormat="false" ht="15" hidden="false" customHeight="false" outlineLevel="0" collapsed="false">
      <c r="A235" s="8"/>
      <c r="B235" s="8"/>
      <c r="C235" s="8"/>
      <c r="D235" s="8"/>
      <c r="E235" s="9" t="str">
        <f aca="false">IF(B235="","",IFERROR(INDEX(Turmas!$C$2:$C$41,MATCH(B235,Turmas!$A$2:$A$41,0)),""))</f>
        <v/>
      </c>
      <c r="F235" s="10" t="str">
        <f aca="false">IF(OR(C235="",E235=""),"",C235/E235)</f>
        <v/>
      </c>
      <c r="G235" s="10" t="str">
        <f aca="false">IF(OR(D235="",E235=""),"",D235/E235)</f>
        <v/>
      </c>
      <c r="H235" s="10" t="str">
        <f aca="false">IF(OR(F235="",G235=""),"",G235-F235)</f>
        <v/>
      </c>
      <c r="I235" s="8"/>
      <c r="J235" s="8"/>
      <c r="K235" s="8"/>
      <c r="L235" s="8"/>
      <c r="M235" s="8"/>
    </row>
    <row r="236" customFormat="false" ht="15" hidden="false" customHeight="false" outlineLevel="0" collapsed="false">
      <c r="A236" s="8"/>
      <c r="B236" s="8"/>
      <c r="C236" s="8"/>
      <c r="D236" s="8"/>
      <c r="E236" s="9" t="str">
        <f aca="false">IF(B236="","",IFERROR(INDEX(Turmas!$C$2:$C$41,MATCH(B236,Turmas!$A$2:$A$41,0)),""))</f>
        <v/>
      </c>
      <c r="F236" s="10" t="str">
        <f aca="false">IF(OR(C236="",E236=""),"",C236/E236)</f>
        <v/>
      </c>
      <c r="G236" s="10" t="str">
        <f aca="false">IF(OR(D236="",E236=""),"",D236/E236)</f>
        <v/>
      </c>
      <c r="H236" s="10" t="str">
        <f aca="false">IF(OR(F236="",G236=""),"",G236-F236)</f>
        <v/>
      </c>
      <c r="I236" s="8"/>
      <c r="J236" s="8"/>
      <c r="K236" s="8"/>
      <c r="L236" s="8"/>
      <c r="M236" s="8"/>
    </row>
    <row r="237" customFormat="false" ht="15" hidden="false" customHeight="false" outlineLevel="0" collapsed="false">
      <c r="A237" s="8"/>
      <c r="B237" s="8"/>
      <c r="C237" s="8"/>
      <c r="D237" s="8"/>
      <c r="E237" s="9" t="str">
        <f aca="false">IF(B237="","",IFERROR(INDEX(Turmas!$C$2:$C$41,MATCH(B237,Turmas!$A$2:$A$41,0)),""))</f>
        <v/>
      </c>
      <c r="F237" s="10" t="str">
        <f aca="false">IF(OR(C237="",E237=""),"",C237/E237)</f>
        <v/>
      </c>
      <c r="G237" s="10" t="str">
        <f aca="false">IF(OR(D237="",E237=""),"",D237/E237)</f>
        <v/>
      </c>
      <c r="H237" s="10" t="str">
        <f aca="false">IF(OR(F237="",G237=""),"",G237-F237)</f>
        <v/>
      </c>
      <c r="I237" s="8"/>
      <c r="J237" s="8"/>
      <c r="K237" s="8"/>
      <c r="L237" s="8"/>
      <c r="M237" s="8"/>
    </row>
    <row r="238" customFormat="false" ht="15" hidden="false" customHeight="false" outlineLevel="0" collapsed="false">
      <c r="A238" s="8"/>
      <c r="B238" s="8"/>
      <c r="C238" s="8"/>
      <c r="D238" s="8"/>
      <c r="E238" s="9" t="str">
        <f aca="false">IF(B238="","",IFERROR(INDEX(Turmas!$C$2:$C$41,MATCH(B238,Turmas!$A$2:$A$41,0)),""))</f>
        <v/>
      </c>
      <c r="F238" s="10" t="str">
        <f aca="false">IF(OR(C238="",E238=""),"",C238/E238)</f>
        <v/>
      </c>
      <c r="G238" s="10" t="str">
        <f aca="false">IF(OR(D238="",E238=""),"",D238/E238)</f>
        <v/>
      </c>
      <c r="H238" s="10" t="str">
        <f aca="false">IF(OR(F238="",G238=""),"",G238-F238)</f>
        <v/>
      </c>
      <c r="I238" s="8"/>
      <c r="J238" s="8"/>
      <c r="K238" s="8"/>
      <c r="L238" s="8"/>
      <c r="M238" s="8"/>
    </row>
    <row r="239" customFormat="false" ht="15" hidden="false" customHeight="false" outlineLevel="0" collapsed="false">
      <c r="A239" s="8"/>
      <c r="B239" s="8"/>
      <c r="C239" s="8"/>
      <c r="D239" s="8"/>
      <c r="E239" s="9" t="str">
        <f aca="false">IF(B239="","",IFERROR(INDEX(Turmas!$C$2:$C$41,MATCH(B239,Turmas!$A$2:$A$41,0)),""))</f>
        <v/>
      </c>
      <c r="F239" s="10" t="str">
        <f aca="false">IF(OR(C239="",E239=""),"",C239/E239)</f>
        <v/>
      </c>
      <c r="G239" s="10" t="str">
        <f aca="false">IF(OR(D239="",E239=""),"",D239/E239)</f>
        <v/>
      </c>
      <c r="H239" s="10" t="str">
        <f aca="false">IF(OR(F239="",G239=""),"",G239-F239)</f>
        <v/>
      </c>
      <c r="I239" s="8"/>
      <c r="J239" s="8"/>
      <c r="K239" s="8"/>
      <c r="L239" s="8"/>
      <c r="M239" s="8"/>
    </row>
    <row r="240" customFormat="false" ht="15" hidden="false" customHeight="false" outlineLevel="0" collapsed="false">
      <c r="A240" s="8"/>
      <c r="B240" s="8"/>
      <c r="C240" s="8"/>
      <c r="D240" s="8"/>
      <c r="E240" s="9" t="str">
        <f aca="false">IF(B240="","",IFERROR(INDEX(Turmas!$C$2:$C$41,MATCH(B240,Turmas!$A$2:$A$41,0)),""))</f>
        <v/>
      </c>
      <c r="F240" s="10" t="str">
        <f aca="false">IF(OR(C240="",E240=""),"",C240/E240)</f>
        <v/>
      </c>
      <c r="G240" s="10" t="str">
        <f aca="false">IF(OR(D240="",E240=""),"",D240/E240)</f>
        <v/>
      </c>
      <c r="H240" s="10" t="str">
        <f aca="false">IF(OR(F240="",G240=""),"",G240-F240)</f>
        <v/>
      </c>
      <c r="I240" s="8"/>
      <c r="J240" s="8"/>
      <c r="K240" s="8"/>
      <c r="L240" s="8"/>
      <c r="M240" s="8"/>
    </row>
    <row r="241" customFormat="false" ht="15" hidden="false" customHeight="false" outlineLevel="0" collapsed="false">
      <c r="A241" s="8"/>
      <c r="B241" s="8"/>
      <c r="C241" s="8"/>
      <c r="D241" s="8"/>
      <c r="E241" s="9" t="str">
        <f aca="false">IF(B241="","",IFERROR(INDEX(Turmas!$C$2:$C$41,MATCH(B241,Turmas!$A$2:$A$41,0)),""))</f>
        <v/>
      </c>
      <c r="F241" s="10" t="str">
        <f aca="false">IF(OR(C241="",E241=""),"",C241/E241)</f>
        <v/>
      </c>
      <c r="G241" s="10" t="str">
        <f aca="false">IF(OR(D241="",E241=""),"",D241/E241)</f>
        <v/>
      </c>
      <c r="H241" s="10" t="str">
        <f aca="false">IF(OR(F241="",G241=""),"",G241-F241)</f>
        <v/>
      </c>
      <c r="I241" s="8"/>
      <c r="J241" s="8"/>
      <c r="K241" s="8"/>
      <c r="L241" s="8"/>
      <c r="M241" s="8"/>
    </row>
    <row r="242" customFormat="false" ht="15" hidden="false" customHeight="false" outlineLevel="0" collapsed="false">
      <c r="A242" s="8"/>
      <c r="B242" s="8"/>
      <c r="C242" s="8"/>
      <c r="D242" s="8"/>
      <c r="E242" s="9" t="str">
        <f aca="false">IF(B242="","",IFERROR(INDEX(Turmas!$C$2:$C$41,MATCH(B242,Turmas!$A$2:$A$41,0)),""))</f>
        <v/>
      </c>
      <c r="F242" s="10" t="str">
        <f aca="false">IF(OR(C242="",E242=""),"",C242/E242)</f>
        <v/>
      </c>
      <c r="G242" s="10" t="str">
        <f aca="false">IF(OR(D242="",E242=""),"",D242/E242)</f>
        <v/>
      </c>
      <c r="H242" s="10" t="str">
        <f aca="false">IF(OR(F242="",G242=""),"",G242-F242)</f>
        <v/>
      </c>
      <c r="I242" s="8"/>
      <c r="J242" s="8"/>
      <c r="K242" s="8"/>
      <c r="L242" s="8"/>
      <c r="M242" s="8"/>
    </row>
    <row r="243" customFormat="false" ht="15" hidden="false" customHeight="false" outlineLevel="0" collapsed="false">
      <c r="A243" s="8"/>
      <c r="B243" s="8"/>
      <c r="C243" s="8"/>
      <c r="D243" s="8"/>
      <c r="E243" s="9" t="str">
        <f aca="false">IF(B243="","",IFERROR(INDEX(Turmas!$C$2:$C$41,MATCH(B243,Turmas!$A$2:$A$41,0)),""))</f>
        <v/>
      </c>
      <c r="F243" s="10" t="str">
        <f aca="false">IF(OR(C243="",E243=""),"",C243/E243)</f>
        <v/>
      </c>
      <c r="G243" s="10" t="str">
        <f aca="false">IF(OR(D243="",E243=""),"",D243/E243)</f>
        <v/>
      </c>
      <c r="H243" s="10" t="str">
        <f aca="false">IF(OR(F243="",G243=""),"",G243-F243)</f>
        <v/>
      </c>
      <c r="I243" s="8"/>
      <c r="J243" s="8"/>
      <c r="K243" s="8"/>
      <c r="L243" s="8"/>
      <c r="M243" s="8"/>
    </row>
    <row r="244" customFormat="false" ht="15" hidden="false" customHeight="false" outlineLevel="0" collapsed="false">
      <c r="A244" s="8"/>
      <c r="B244" s="8"/>
      <c r="C244" s="8"/>
      <c r="D244" s="8"/>
      <c r="E244" s="9" t="str">
        <f aca="false">IF(B244="","",IFERROR(INDEX(Turmas!$C$2:$C$41,MATCH(B244,Turmas!$A$2:$A$41,0)),""))</f>
        <v/>
      </c>
      <c r="F244" s="10" t="str">
        <f aca="false">IF(OR(C244="",E244=""),"",C244/E244)</f>
        <v/>
      </c>
      <c r="G244" s="10" t="str">
        <f aca="false">IF(OR(D244="",E244=""),"",D244/E244)</f>
        <v/>
      </c>
      <c r="H244" s="10" t="str">
        <f aca="false">IF(OR(F244="",G244=""),"",G244-F244)</f>
        <v/>
      </c>
      <c r="I244" s="8"/>
      <c r="J244" s="8"/>
      <c r="K244" s="8"/>
      <c r="L244" s="8"/>
      <c r="M244" s="8"/>
    </row>
    <row r="245" customFormat="false" ht="15" hidden="false" customHeight="false" outlineLevel="0" collapsed="false">
      <c r="A245" s="8"/>
      <c r="B245" s="8"/>
      <c r="C245" s="8"/>
      <c r="D245" s="8"/>
      <c r="E245" s="9" t="str">
        <f aca="false">IF(B245="","",IFERROR(INDEX(Turmas!$C$2:$C$41,MATCH(B245,Turmas!$A$2:$A$41,0)),""))</f>
        <v/>
      </c>
      <c r="F245" s="10" t="str">
        <f aca="false">IF(OR(C245="",E245=""),"",C245/E245)</f>
        <v/>
      </c>
      <c r="G245" s="10" t="str">
        <f aca="false">IF(OR(D245="",E245=""),"",D245/E245)</f>
        <v/>
      </c>
      <c r="H245" s="10" t="str">
        <f aca="false">IF(OR(F245="",G245=""),"",G245-F245)</f>
        <v/>
      </c>
      <c r="I245" s="8"/>
      <c r="J245" s="8"/>
      <c r="K245" s="8"/>
      <c r="L245" s="8"/>
      <c r="M245" s="8"/>
    </row>
    <row r="246" customFormat="false" ht="15" hidden="false" customHeight="false" outlineLevel="0" collapsed="false">
      <c r="A246" s="8"/>
      <c r="B246" s="8"/>
      <c r="C246" s="8"/>
      <c r="D246" s="8"/>
      <c r="E246" s="9" t="str">
        <f aca="false">IF(B246="","",IFERROR(INDEX(Turmas!$C$2:$C$41,MATCH(B246,Turmas!$A$2:$A$41,0)),""))</f>
        <v/>
      </c>
      <c r="F246" s="10" t="str">
        <f aca="false">IF(OR(C246="",E246=""),"",C246/E246)</f>
        <v/>
      </c>
      <c r="G246" s="10" t="str">
        <f aca="false">IF(OR(D246="",E246=""),"",D246/E246)</f>
        <v/>
      </c>
      <c r="H246" s="10" t="str">
        <f aca="false">IF(OR(F246="",G246=""),"",G246-F246)</f>
        <v/>
      </c>
      <c r="I246" s="8"/>
      <c r="J246" s="8"/>
      <c r="K246" s="8"/>
      <c r="L246" s="8"/>
      <c r="M246" s="8"/>
    </row>
    <row r="247" customFormat="false" ht="15" hidden="false" customHeight="false" outlineLevel="0" collapsed="false">
      <c r="A247" s="8"/>
      <c r="B247" s="8"/>
      <c r="C247" s="8"/>
      <c r="D247" s="8"/>
      <c r="E247" s="9" t="str">
        <f aca="false">IF(B247="","",IFERROR(INDEX(Turmas!$C$2:$C$41,MATCH(B247,Turmas!$A$2:$A$41,0)),""))</f>
        <v/>
      </c>
      <c r="F247" s="10" t="str">
        <f aca="false">IF(OR(C247="",E247=""),"",C247/E247)</f>
        <v/>
      </c>
      <c r="G247" s="10" t="str">
        <f aca="false">IF(OR(D247="",E247=""),"",D247/E247)</f>
        <v/>
      </c>
      <c r="H247" s="10" t="str">
        <f aca="false">IF(OR(F247="",G247=""),"",G247-F247)</f>
        <v/>
      </c>
      <c r="I247" s="8"/>
      <c r="J247" s="8"/>
      <c r="K247" s="8"/>
      <c r="L247" s="8"/>
      <c r="M247" s="8"/>
    </row>
    <row r="248" customFormat="false" ht="15" hidden="false" customHeight="false" outlineLevel="0" collapsed="false">
      <c r="A248" s="8"/>
      <c r="B248" s="8"/>
      <c r="C248" s="8"/>
      <c r="D248" s="8"/>
      <c r="E248" s="9" t="str">
        <f aca="false">IF(B248="","",IFERROR(INDEX(Turmas!$C$2:$C$41,MATCH(B248,Turmas!$A$2:$A$41,0)),""))</f>
        <v/>
      </c>
      <c r="F248" s="10" t="str">
        <f aca="false">IF(OR(C248="",E248=""),"",C248/E248)</f>
        <v/>
      </c>
      <c r="G248" s="10" t="str">
        <f aca="false">IF(OR(D248="",E248=""),"",D248/E248)</f>
        <v/>
      </c>
      <c r="H248" s="10" t="str">
        <f aca="false">IF(OR(F248="",G248=""),"",G248-F248)</f>
        <v/>
      </c>
      <c r="I248" s="8"/>
      <c r="J248" s="8"/>
      <c r="K248" s="8"/>
      <c r="L248" s="8"/>
      <c r="M248" s="8"/>
    </row>
    <row r="249" customFormat="false" ht="15" hidden="false" customHeight="false" outlineLevel="0" collapsed="false">
      <c r="A249" s="8"/>
      <c r="B249" s="8"/>
      <c r="C249" s="8"/>
      <c r="D249" s="8"/>
      <c r="E249" s="9" t="str">
        <f aca="false">IF(B249="","",IFERROR(INDEX(Turmas!$C$2:$C$41,MATCH(B249,Turmas!$A$2:$A$41,0)),""))</f>
        <v/>
      </c>
      <c r="F249" s="10" t="str">
        <f aca="false">IF(OR(C249="",E249=""),"",C249/E249)</f>
        <v/>
      </c>
      <c r="G249" s="10" t="str">
        <f aca="false">IF(OR(D249="",E249=""),"",D249/E249)</f>
        <v/>
      </c>
      <c r="H249" s="10" t="str">
        <f aca="false">IF(OR(F249="",G249=""),"",G249-F249)</f>
        <v/>
      </c>
      <c r="I249" s="8"/>
      <c r="J249" s="8"/>
      <c r="K249" s="8"/>
      <c r="L249" s="8"/>
      <c r="M249" s="8"/>
    </row>
    <row r="250" customFormat="false" ht="15" hidden="false" customHeight="false" outlineLevel="0" collapsed="false">
      <c r="A250" s="8"/>
      <c r="B250" s="8"/>
      <c r="C250" s="8"/>
      <c r="D250" s="8"/>
      <c r="E250" s="9" t="str">
        <f aca="false">IF(B250="","",IFERROR(INDEX(Turmas!$C$2:$C$41,MATCH(B250,Turmas!$A$2:$A$41,0)),""))</f>
        <v/>
      </c>
      <c r="F250" s="10" t="str">
        <f aca="false">IF(OR(C250="",E250=""),"",C250/E250)</f>
        <v/>
      </c>
      <c r="G250" s="10" t="str">
        <f aca="false">IF(OR(D250="",E250=""),"",D250/E250)</f>
        <v/>
      </c>
      <c r="H250" s="10" t="str">
        <f aca="false">IF(OR(F250="",G250=""),"",G250-F250)</f>
        <v/>
      </c>
      <c r="I250" s="8"/>
      <c r="J250" s="8"/>
      <c r="K250" s="8"/>
      <c r="L250" s="8"/>
      <c r="M250" s="8"/>
    </row>
    <row r="251" customFormat="false" ht="15" hidden="false" customHeight="false" outlineLevel="0" collapsed="false">
      <c r="A251" s="8"/>
      <c r="B251" s="8"/>
      <c r="C251" s="8"/>
      <c r="D251" s="8"/>
      <c r="E251" s="9" t="str">
        <f aca="false">IF(B251="","",IFERROR(INDEX(Turmas!$C$2:$C$41,MATCH(B251,Turmas!$A$2:$A$41,0)),""))</f>
        <v/>
      </c>
      <c r="F251" s="10" t="str">
        <f aca="false">IF(OR(C251="",E251=""),"",C251/E251)</f>
        <v/>
      </c>
      <c r="G251" s="10" t="str">
        <f aca="false">IF(OR(D251="",E251=""),"",D251/E251)</f>
        <v/>
      </c>
      <c r="H251" s="10" t="str">
        <f aca="false">IF(OR(F251="",G251=""),"",G251-F251)</f>
        <v/>
      </c>
      <c r="I251" s="8"/>
      <c r="J251" s="8"/>
      <c r="K251" s="8"/>
      <c r="L251" s="8"/>
      <c r="M251" s="8"/>
    </row>
    <row r="252" customFormat="false" ht="15" hidden="false" customHeight="false" outlineLevel="0" collapsed="false">
      <c r="A252" s="8"/>
      <c r="B252" s="8"/>
      <c r="C252" s="8"/>
      <c r="D252" s="8"/>
      <c r="E252" s="9" t="str">
        <f aca="false">IF(B252="","",IFERROR(INDEX(Turmas!$C$2:$C$41,MATCH(B252,Turmas!$A$2:$A$41,0)),""))</f>
        <v/>
      </c>
      <c r="F252" s="10" t="str">
        <f aca="false">IF(OR(C252="",E252=""),"",C252/E252)</f>
        <v/>
      </c>
      <c r="G252" s="10" t="str">
        <f aca="false">IF(OR(D252="",E252=""),"",D252/E252)</f>
        <v/>
      </c>
      <c r="H252" s="10" t="str">
        <f aca="false">IF(OR(F252="",G252=""),"",G252-F252)</f>
        <v/>
      </c>
      <c r="I252" s="8"/>
      <c r="J252" s="8"/>
      <c r="K252" s="8"/>
      <c r="L252" s="8"/>
      <c r="M252" s="8"/>
    </row>
    <row r="253" customFormat="false" ht="15" hidden="false" customHeight="false" outlineLevel="0" collapsed="false">
      <c r="A253" s="8"/>
      <c r="B253" s="8"/>
      <c r="C253" s="8"/>
      <c r="D253" s="8"/>
      <c r="E253" s="9" t="str">
        <f aca="false">IF(B253="","",IFERROR(INDEX(Turmas!$C$2:$C$41,MATCH(B253,Turmas!$A$2:$A$41,0)),""))</f>
        <v/>
      </c>
      <c r="F253" s="10" t="str">
        <f aca="false">IF(OR(C253="",E253=""),"",C253/E253)</f>
        <v/>
      </c>
      <c r="G253" s="10" t="str">
        <f aca="false">IF(OR(D253="",E253=""),"",D253/E253)</f>
        <v/>
      </c>
      <c r="H253" s="10" t="str">
        <f aca="false">IF(OR(F253="",G253=""),"",G253-F253)</f>
        <v/>
      </c>
      <c r="I253" s="8"/>
      <c r="J253" s="8"/>
      <c r="K253" s="8"/>
      <c r="L253" s="8"/>
      <c r="M253" s="8"/>
    </row>
    <row r="254" customFormat="false" ht="15" hidden="false" customHeight="false" outlineLevel="0" collapsed="false">
      <c r="A254" s="8"/>
      <c r="B254" s="8"/>
      <c r="C254" s="8"/>
      <c r="D254" s="8"/>
      <c r="E254" s="9" t="str">
        <f aca="false">IF(B254="","",IFERROR(INDEX(Turmas!$C$2:$C$41,MATCH(B254,Turmas!$A$2:$A$41,0)),""))</f>
        <v/>
      </c>
      <c r="F254" s="10" t="str">
        <f aca="false">IF(OR(C254="",E254=""),"",C254/E254)</f>
        <v/>
      </c>
      <c r="G254" s="10" t="str">
        <f aca="false">IF(OR(D254="",E254=""),"",D254/E254)</f>
        <v/>
      </c>
      <c r="H254" s="10" t="str">
        <f aca="false">IF(OR(F254="",G254=""),"",G254-F254)</f>
        <v/>
      </c>
      <c r="I254" s="8"/>
      <c r="J254" s="8"/>
      <c r="K254" s="8"/>
      <c r="L254" s="8"/>
      <c r="M254" s="8"/>
    </row>
    <row r="255" customFormat="false" ht="15" hidden="false" customHeight="false" outlineLevel="0" collapsed="false">
      <c r="A255" s="8"/>
      <c r="B255" s="8"/>
      <c r="C255" s="8"/>
      <c r="D255" s="8"/>
      <c r="E255" s="9" t="str">
        <f aca="false">IF(B255="","",IFERROR(INDEX(Turmas!$C$2:$C$41,MATCH(B255,Turmas!$A$2:$A$41,0)),""))</f>
        <v/>
      </c>
      <c r="F255" s="10" t="str">
        <f aca="false">IF(OR(C255="",E255=""),"",C255/E255)</f>
        <v/>
      </c>
      <c r="G255" s="10" t="str">
        <f aca="false">IF(OR(D255="",E255=""),"",D255/E255)</f>
        <v/>
      </c>
      <c r="H255" s="10" t="str">
        <f aca="false">IF(OR(F255="",G255=""),"",G255-F255)</f>
        <v/>
      </c>
      <c r="I255" s="8"/>
      <c r="J255" s="8"/>
      <c r="K255" s="8"/>
      <c r="L255" s="8"/>
      <c r="M255" s="8"/>
    </row>
    <row r="256" customFormat="false" ht="15" hidden="false" customHeight="false" outlineLevel="0" collapsed="false">
      <c r="A256" s="8"/>
      <c r="B256" s="8"/>
      <c r="C256" s="8"/>
      <c r="D256" s="8"/>
      <c r="E256" s="9" t="str">
        <f aca="false">IF(B256="","",IFERROR(INDEX(Turmas!$C$2:$C$41,MATCH(B256,Turmas!$A$2:$A$41,0)),""))</f>
        <v/>
      </c>
      <c r="F256" s="10" t="str">
        <f aca="false">IF(OR(C256="",E256=""),"",C256/E256)</f>
        <v/>
      </c>
      <c r="G256" s="10" t="str">
        <f aca="false">IF(OR(D256="",E256=""),"",D256/E256)</f>
        <v/>
      </c>
      <c r="H256" s="10" t="str">
        <f aca="false">IF(OR(F256="",G256=""),"",G256-F256)</f>
        <v/>
      </c>
      <c r="I256" s="8"/>
      <c r="J256" s="8"/>
      <c r="K256" s="8"/>
      <c r="L256" s="8"/>
      <c r="M256" s="8"/>
    </row>
    <row r="257" customFormat="false" ht="15" hidden="false" customHeight="false" outlineLevel="0" collapsed="false">
      <c r="A257" s="8"/>
      <c r="B257" s="8"/>
      <c r="C257" s="8"/>
      <c r="D257" s="8"/>
      <c r="E257" s="9" t="str">
        <f aca="false">IF(B257="","",IFERROR(INDEX(Turmas!$C$2:$C$41,MATCH(B257,Turmas!$A$2:$A$41,0)),""))</f>
        <v/>
      </c>
      <c r="F257" s="10" t="str">
        <f aca="false">IF(OR(C257="",E257=""),"",C257/E257)</f>
        <v/>
      </c>
      <c r="G257" s="10" t="str">
        <f aca="false">IF(OR(D257="",E257=""),"",D257/E257)</f>
        <v/>
      </c>
      <c r="H257" s="10" t="str">
        <f aca="false">IF(OR(F257="",G257=""),"",G257-F257)</f>
        <v/>
      </c>
      <c r="I257" s="8"/>
      <c r="J257" s="8"/>
      <c r="K257" s="8"/>
      <c r="L257" s="8"/>
      <c r="M257" s="8"/>
    </row>
    <row r="258" customFormat="false" ht="15" hidden="false" customHeight="false" outlineLevel="0" collapsed="false">
      <c r="A258" s="8"/>
      <c r="B258" s="8"/>
      <c r="C258" s="8"/>
      <c r="D258" s="8"/>
      <c r="E258" s="9" t="str">
        <f aca="false">IF(B258="","",IFERROR(INDEX(Turmas!$C$2:$C$41,MATCH(B258,Turmas!$A$2:$A$41,0)),""))</f>
        <v/>
      </c>
      <c r="F258" s="10" t="str">
        <f aca="false">IF(OR(C258="",E258=""),"",C258/E258)</f>
        <v/>
      </c>
      <c r="G258" s="10" t="str">
        <f aca="false">IF(OR(D258="",E258=""),"",D258/E258)</f>
        <v/>
      </c>
      <c r="H258" s="10" t="str">
        <f aca="false">IF(OR(F258="",G258=""),"",G258-F258)</f>
        <v/>
      </c>
      <c r="I258" s="8"/>
      <c r="J258" s="8"/>
      <c r="K258" s="8"/>
      <c r="L258" s="8"/>
      <c r="M258" s="8"/>
    </row>
    <row r="259" customFormat="false" ht="15" hidden="false" customHeight="false" outlineLevel="0" collapsed="false">
      <c r="A259" s="8"/>
      <c r="B259" s="8"/>
      <c r="C259" s="8"/>
      <c r="D259" s="8"/>
      <c r="E259" s="9" t="str">
        <f aca="false">IF(B259="","",IFERROR(INDEX(Turmas!$C$2:$C$41,MATCH(B259,Turmas!$A$2:$A$41,0)),""))</f>
        <v/>
      </c>
      <c r="F259" s="10" t="str">
        <f aca="false">IF(OR(C259="",E259=""),"",C259/E259)</f>
        <v/>
      </c>
      <c r="G259" s="10" t="str">
        <f aca="false">IF(OR(D259="",E259=""),"",D259/E259)</f>
        <v/>
      </c>
      <c r="H259" s="10" t="str">
        <f aca="false">IF(OR(F259="",G259=""),"",G259-F259)</f>
        <v/>
      </c>
      <c r="I259" s="8"/>
      <c r="J259" s="8"/>
      <c r="K259" s="8"/>
      <c r="L259" s="8"/>
      <c r="M259" s="8"/>
    </row>
    <row r="260" customFormat="false" ht="15" hidden="false" customHeight="false" outlineLevel="0" collapsed="false">
      <c r="A260" s="8"/>
      <c r="B260" s="8"/>
      <c r="C260" s="8"/>
      <c r="D260" s="8"/>
      <c r="E260" s="9" t="str">
        <f aca="false">IF(B260="","",IFERROR(INDEX(Turmas!$C$2:$C$41,MATCH(B260,Turmas!$A$2:$A$41,0)),""))</f>
        <v/>
      </c>
      <c r="F260" s="10" t="str">
        <f aca="false">IF(OR(C260="",E260=""),"",C260/E260)</f>
        <v/>
      </c>
      <c r="G260" s="10" t="str">
        <f aca="false">IF(OR(D260="",E260=""),"",D260/E260)</f>
        <v/>
      </c>
      <c r="H260" s="10" t="str">
        <f aca="false">IF(OR(F260="",G260=""),"",G260-F260)</f>
        <v/>
      </c>
      <c r="I260" s="8"/>
      <c r="J260" s="8"/>
      <c r="K260" s="8"/>
      <c r="L260" s="8"/>
      <c r="M260" s="8"/>
    </row>
    <row r="261" customFormat="false" ht="15" hidden="false" customHeight="false" outlineLevel="0" collapsed="false">
      <c r="A261" s="8"/>
      <c r="B261" s="8"/>
      <c r="C261" s="8"/>
      <c r="D261" s="8"/>
      <c r="E261" s="9" t="str">
        <f aca="false">IF(B261="","",IFERROR(INDEX(Turmas!$C$2:$C$41,MATCH(B261,Turmas!$A$2:$A$41,0)),""))</f>
        <v/>
      </c>
      <c r="F261" s="10" t="str">
        <f aca="false">IF(OR(C261="",E261=""),"",C261/E261)</f>
        <v/>
      </c>
      <c r="G261" s="10" t="str">
        <f aca="false">IF(OR(D261="",E261=""),"",D261/E261)</f>
        <v/>
      </c>
      <c r="H261" s="10" t="str">
        <f aca="false">IF(OR(F261="",G261=""),"",G261-F261)</f>
        <v/>
      </c>
      <c r="I261" s="8"/>
      <c r="J261" s="8"/>
      <c r="K261" s="8"/>
      <c r="L261" s="8"/>
      <c r="M261" s="8"/>
    </row>
    <row r="262" customFormat="false" ht="15" hidden="false" customHeight="false" outlineLevel="0" collapsed="false">
      <c r="A262" s="8"/>
      <c r="B262" s="8"/>
      <c r="C262" s="8"/>
      <c r="D262" s="8"/>
      <c r="E262" s="9" t="str">
        <f aca="false">IF(B262="","",IFERROR(INDEX(Turmas!$C$2:$C$41,MATCH(B262,Turmas!$A$2:$A$41,0)),""))</f>
        <v/>
      </c>
      <c r="F262" s="10" t="str">
        <f aca="false">IF(OR(C262="",E262=""),"",C262/E262)</f>
        <v/>
      </c>
      <c r="G262" s="10" t="str">
        <f aca="false">IF(OR(D262="",E262=""),"",D262/E262)</f>
        <v/>
      </c>
      <c r="H262" s="10" t="str">
        <f aca="false">IF(OR(F262="",G262=""),"",G262-F262)</f>
        <v/>
      </c>
      <c r="I262" s="8"/>
      <c r="J262" s="8"/>
      <c r="K262" s="8"/>
      <c r="L262" s="8"/>
      <c r="M262" s="8"/>
    </row>
    <row r="263" customFormat="false" ht="15" hidden="false" customHeight="false" outlineLevel="0" collapsed="false">
      <c r="A263" s="8"/>
      <c r="B263" s="8"/>
      <c r="C263" s="8"/>
      <c r="D263" s="8"/>
      <c r="E263" s="9" t="str">
        <f aca="false">IF(B263="","",IFERROR(INDEX(Turmas!$C$2:$C$41,MATCH(B263,Turmas!$A$2:$A$41,0)),""))</f>
        <v/>
      </c>
      <c r="F263" s="10" t="str">
        <f aca="false">IF(OR(C263="",E263=""),"",C263/E263)</f>
        <v/>
      </c>
      <c r="G263" s="10" t="str">
        <f aca="false">IF(OR(D263="",E263=""),"",D263/E263)</f>
        <v/>
      </c>
      <c r="H263" s="10" t="str">
        <f aca="false">IF(OR(F263="",G263=""),"",G263-F263)</f>
        <v/>
      </c>
      <c r="I263" s="8"/>
      <c r="J263" s="8"/>
      <c r="K263" s="8"/>
      <c r="L263" s="8"/>
      <c r="M263" s="8"/>
    </row>
    <row r="264" customFormat="false" ht="15" hidden="false" customHeight="false" outlineLevel="0" collapsed="false">
      <c r="A264" s="8"/>
      <c r="B264" s="8"/>
      <c r="C264" s="8"/>
      <c r="D264" s="8"/>
      <c r="E264" s="9" t="str">
        <f aca="false">IF(B264="","",IFERROR(INDEX(Turmas!$C$2:$C$41,MATCH(B264,Turmas!$A$2:$A$41,0)),""))</f>
        <v/>
      </c>
      <c r="F264" s="10" t="str">
        <f aca="false">IF(OR(C264="",E264=""),"",C264/E264)</f>
        <v/>
      </c>
      <c r="G264" s="10" t="str">
        <f aca="false">IF(OR(D264="",E264=""),"",D264/E264)</f>
        <v/>
      </c>
      <c r="H264" s="10" t="str">
        <f aca="false">IF(OR(F264="",G264=""),"",G264-F264)</f>
        <v/>
      </c>
      <c r="I264" s="8"/>
      <c r="J264" s="8"/>
      <c r="K264" s="8"/>
      <c r="L264" s="8"/>
      <c r="M264" s="8"/>
    </row>
    <row r="265" customFormat="false" ht="15" hidden="false" customHeight="false" outlineLevel="0" collapsed="false">
      <c r="A265" s="8"/>
      <c r="B265" s="8"/>
      <c r="C265" s="8"/>
      <c r="D265" s="8"/>
      <c r="E265" s="9" t="str">
        <f aca="false">IF(B265="","",IFERROR(INDEX(Turmas!$C$2:$C$41,MATCH(B265,Turmas!$A$2:$A$41,0)),""))</f>
        <v/>
      </c>
      <c r="F265" s="10" t="str">
        <f aca="false">IF(OR(C265="",E265=""),"",C265/E265)</f>
        <v/>
      </c>
      <c r="G265" s="10" t="str">
        <f aca="false">IF(OR(D265="",E265=""),"",D265/E265)</f>
        <v/>
      </c>
      <c r="H265" s="10" t="str">
        <f aca="false">IF(OR(F265="",G265=""),"",G265-F265)</f>
        <v/>
      </c>
      <c r="I265" s="8"/>
      <c r="J265" s="8"/>
      <c r="K265" s="8"/>
      <c r="L265" s="8"/>
      <c r="M265" s="8"/>
    </row>
    <row r="266" customFormat="false" ht="15" hidden="false" customHeight="false" outlineLevel="0" collapsed="false">
      <c r="A266" s="8"/>
      <c r="B266" s="8"/>
      <c r="C266" s="8"/>
      <c r="D266" s="8"/>
      <c r="E266" s="9" t="str">
        <f aca="false">IF(B266="","",IFERROR(INDEX(Turmas!$C$2:$C$41,MATCH(B266,Turmas!$A$2:$A$41,0)),""))</f>
        <v/>
      </c>
      <c r="F266" s="10" t="str">
        <f aca="false">IF(OR(C266="",E266=""),"",C266/E266)</f>
        <v/>
      </c>
      <c r="G266" s="10" t="str">
        <f aca="false">IF(OR(D266="",E266=""),"",D266/E266)</f>
        <v/>
      </c>
      <c r="H266" s="10" t="str">
        <f aca="false">IF(OR(F266="",G266=""),"",G266-F266)</f>
        <v/>
      </c>
      <c r="I266" s="8"/>
      <c r="J266" s="8"/>
      <c r="K266" s="8"/>
      <c r="L266" s="8"/>
      <c r="M266" s="8"/>
    </row>
    <row r="267" customFormat="false" ht="15" hidden="false" customHeight="false" outlineLevel="0" collapsed="false">
      <c r="A267" s="8"/>
      <c r="B267" s="8"/>
      <c r="C267" s="8"/>
      <c r="D267" s="8"/>
      <c r="E267" s="9" t="str">
        <f aca="false">IF(B267="","",IFERROR(INDEX(Turmas!$C$2:$C$41,MATCH(B267,Turmas!$A$2:$A$41,0)),""))</f>
        <v/>
      </c>
      <c r="F267" s="10" t="str">
        <f aca="false">IF(OR(C267="",E267=""),"",C267/E267)</f>
        <v/>
      </c>
      <c r="G267" s="10" t="str">
        <f aca="false">IF(OR(D267="",E267=""),"",D267/E267)</f>
        <v/>
      </c>
      <c r="H267" s="10" t="str">
        <f aca="false">IF(OR(F267="",G267=""),"",G267-F267)</f>
        <v/>
      </c>
      <c r="I267" s="8"/>
      <c r="J267" s="8"/>
      <c r="K267" s="8"/>
      <c r="L267" s="8"/>
      <c r="M267" s="8"/>
    </row>
    <row r="268" customFormat="false" ht="15" hidden="false" customHeight="false" outlineLevel="0" collapsed="false">
      <c r="A268" s="8"/>
      <c r="B268" s="8"/>
      <c r="C268" s="8"/>
      <c r="D268" s="8"/>
      <c r="E268" s="9" t="str">
        <f aca="false">IF(B268="","",IFERROR(INDEX(Turmas!$C$2:$C$41,MATCH(B268,Turmas!$A$2:$A$41,0)),""))</f>
        <v/>
      </c>
      <c r="F268" s="10" t="str">
        <f aca="false">IF(OR(C268="",E268=""),"",C268/E268)</f>
        <v/>
      </c>
      <c r="G268" s="10" t="str">
        <f aca="false">IF(OR(D268="",E268=""),"",D268/E268)</f>
        <v/>
      </c>
      <c r="H268" s="10" t="str">
        <f aca="false">IF(OR(F268="",G268=""),"",G268-F268)</f>
        <v/>
      </c>
      <c r="I268" s="8"/>
      <c r="J268" s="8"/>
      <c r="K268" s="8"/>
      <c r="L268" s="8"/>
      <c r="M268" s="8"/>
    </row>
    <row r="269" customFormat="false" ht="15" hidden="false" customHeight="false" outlineLevel="0" collapsed="false">
      <c r="A269" s="8"/>
      <c r="B269" s="8"/>
      <c r="C269" s="8"/>
      <c r="D269" s="8"/>
      <c r="E269" s="9" t="str">
        <f aca="false">IF(B269="","",IFERROR(INDEX(Turmas!$C$2:$C$41,MATCH(B269,Turmas!$A$2:$A$41,0)),""))</f>
        <v/>
      </c>
      <c r="F269" s="10" t="str">
        <f aca="false">IF(OR(C269="",E269=""),"",C269/E269)</f>
        <v/>
      </c>
      <c r="G269" s="10" t="str">
        <f aca="false">IF(OR(D269="",E269=""),"",D269/E269)</f>
        <v/>
      </c>
      <c r="H269" s="10" t="str">
        <f aca="false">IF(OR(F269="",G269=""),"",G269-F269)</f>
        <v/>
      </c>
      <c r="I269" s="8"/>
      <c r="J269" s="8"/>
      <c r="K269" s="8"/>
      <c r="L269" s="8"/>
      <c r="M269" s="8"/>
    </row>
    <row r="270" customFormat="false" ht="15" hidden="false" customHeight="false" outlineLevel="0" collapsed="false">
      <c r="A270" s="8"/>
      <c r="B270" s="8"/>
      <c r="C270" s="8"/>
      <c r="D270" s="8"/>
      <c r="E270" s="9" t="str">
        <f aca="false">IF(B270="","",IFERROR(INDEX(Turmas!$C$2:$C$41,MATCH(B270,Turmas!$A$2:$A$41,0)),""))</f>
        <v/>
      </c>
      <c r="F270" s="10" t="str">
        <f aca="false">IF(OR(C270="",E270=""),"",C270/E270)</f>
        <v/>
      </c>
      <c r="G270" s="10" t="str">
        <f aca="false">IF(OR(D270="",E270=""),"",D270/E270)</f>
        <v/>
      </c>
      <c r="H270" s="10" t="str">
        <f aca="false">IF(OR(F270="",G270=""),"",G270-F270)</f>
        <v/>
      </c>
      <c r="I270" s="8"/>
      <c r="J270" s="8"/>
      <c r="K270" s="8"/>
      <c r="L270" s="8"/>
      <c r="M270" s="8"/>
    </row>
    <row r="271" customFormat="false" ht="15" hidden="false" customHeight="false" outlineLevel="0" collapsed="false">
      <c r="A271" s="8"/>
      <c r="B271" s="8"/>
      <c r="C271" s="8"/>
      <c r="D271" s="8"/>
      <c r="E271" s="9" t="str">
        <f aca="false">IF(B271="","",IFERROR(INDEX(Turmas!$C$2:$C$41,MATCH(B271,Turmas!$A$2:$A$41,0)),""))</f>
        <v/>
      </c>
      <c r="F271" s="10" t="str">
        <f aca="false">IF(OR(C271="",E271=""),"",C271/E271)</f>
        <v/>
      </c>
      <c r="G271" s="10" t="str">
        <f aca="false">IF(OR(D271="",E271=""),"",D271/E271)</f>
        <v/>
      </c>
      <c r="H271" s="10" t="str">
        <f aca="false">IF(OR(F271="",G271=""),"",G271-F271)</f>
        <v/>
      </c>
      <c r="I271" s="8"/>
      <c r="J271" s="8"/>
      <c r="K271" s="8"/>
      <c r="L271" s="8"/>
      <c r="M271" s="8"/>
    </row>
    <row r="272" customFormat="false" ht="15" hidden="false" customHeight="false" outlineLevel="0" collapsed="false">
      <c r="A272" s="8"/>
      <c r="B272" s="8"/>
      <c r="C272" s="8"/>
      <c r="D272" s="8"/>
      <c r="E272" s="9" t="str">
        <f aca="false">IF(B272="","",IFERROR(INDEX(Turmas!$C$2:$C$41,MATCH(B272,Turmas!$A$2:$A$41,0)),""))</f>
        <v/>
      </c>
      <c r="F272" s="10" t="str">
        <f aca="false">IF(OR(C272="",E272=""),"",C272/E272)</f>
        <v/>
      </c>
      <c r="G272" s="10" t="str">
        <f aca="false">IF(OR(D272="",E272=""),"",D272/E272)</f>
        <v/>
      </c>
      <c r="H272" s="10" t="str">
        <f aca="false">IF(OR(F272="",G272=""),"",G272-F272)</f>
        <v/>
      </c>
      <c r="I272" s="8"/>
      <c r="J272" s="8"/>
      <c r="K272" s="8"/>
      <c r="L272" s="8"/>
      <c r="M272" s="8"/>
    </row>
    <row r="273" customFormat="false" ht="15" hidden="false" customHeight="false" outlineLevel="0" collapsed="false">
      <c r="A273" s="8"/>
      <c r="B273" s="8"/>
      <c r="C273" s="8"/>
      <c r="D273" s="8"/>
      <c r="E273" s="9" t="str">
        <f aca="false">IF(B273="","",IFERROR(INDEX(Turmas!$C$2:$C$41,MATCH(B273,Turmas!$A$2:$A$41,0)),""))</f>
        <v/>
      </c>
      <c r="F273" s="10" t="str">
        <f aca="false">IF(OR(C273="",E273=""),"",C273/E273)</f>
        <v/>
      </c>
      <c r="G273" s="10" t="str">
        <f aca="false">IF(OR(D273="",E273=""),"",D273/E273)</f>
        <v/>
      </c>
      <c r="H273" s="10" t="str">
        <f aca="false">IF(OR(F273="",G273=""),"",G273-F273)</f>
        <v/>
      </c>
      <c r="I273" s="8"/>
      <c r="J273" s="8"/>
      <c r="K273" s="8"/>
      <c r="L273" s="8"/>
      <c r="M273" s="8"/>
    </row>
    <row r="274" customFormat="false" ht="15" hidden="false" customHeight="false" outlineLevel="0" collapsed="false">
      <c r="A274" s="8"/>
      <c r="B274" s="8"/>
      <c r="C274" s="8"/>
      <c r="D274" s="8"/>
      <c r="E274" s="9" t="str">
        <f aca="false">IF(B274="","",IFERROR(INDEX(Turmas!$C$2:$C$41,MATCH(B274,Turmas!$A$2:$A$41,0)),""))</f>
        <v/>
      </c>
      <c r="F274" s="10" t="str">
        <f aca="false">IF(OR(C274="",E274=""),"",C274/E274)</f>
        <v/>
      </c>
      <c r="G274" s="10" t="str">
        <f aca="false">IF(OR(D274="",E274=""),"",D274/E274)</f>
        <v/>
      </c>
      <c r="H274" s="10" t="str">
        <f aca="false">IF(OR(F274="",G274=""),"",G274-F274)</f>
        <v/>
      </c>
      <c r="I274" s="8"/>
      <c r="J274" s="8"/>
      <c r="K274" s="8"/>
      <c r="L274" s="8"/>
      <c r="M274" s="8"/>
    </row>
    <row r="275" customFormat="false" ht="15" hidden="false" customHeight="false" outlineLevel="0" collapsed="false">
      <c r="A275" s="8"/>
      <c r="B275" s="8"/>
      <c r="C275" s="8"/>
      <c r="D275" s="8"/>
      <c r="E275" s="9" t="str">
        <f aca="false">IF(B275="","",IFERROR(INDEX(Turmas!$C$2:$C$41,MATCH(B275,Turmas!$A$2:$A$41,0)),""))</f>
        <v/>
      </c>
      <c r="F275" s="10" t="str">
        <f aca="false">IF(OR(C275="",E275=""),"",C275/E275)</f>
        <v/>
      </c>
      <c r="G275" s="10" t="str">
        <f aca="false">IF(OR(D275="",E275=""),"",D275/E275)</f>
        <v/>
      </c>
      <c r="H275" s="10" t="str">
        <f aca="false">IF(OR(F275="",G275=""),"",G275-F275)</f>
        <v/>
      </c>
      <c r="I275" s="8"/>
      <c r="J275" s="8"/>
      <c r="K275" s="8"/>
      <c r="L275" s="8"/>
      <c r="M275" s="8"/>
    </row>
    <row r="276" customFormat="false" ht="15" hidden="false" customHeight="false" outlineLevel="0" collapsed="false">
      <c r="A276" s="8"/>
      <c r="B276" s="8"/>
      <c r="C276" s="8"/>
      <c r="D276" s="8"/>
      <c r="E276" s="9" t="str">
        <f aca="false">IF(B276="","",IFERROR(INDEX(Turmas!$C$2:$C$41,MATCH(B276,Turmas!$A$2:$A$41,0)),""))</f>
        <v/>
      </c>
      <c r="F276" s="10" t="str">
        <f aca="false">IF(OR(C276="",E276=""),"",C276/E276)</f>
        <v/>
      </c>
      <c r="G276" s="10" t="str">
        <f aca="false">IF(OR(D276="",E276=""),"",D276/E276)</f>
        <v/>
      </c>
      <c r="H276" s="10" t="str">
        <f aca="false">IF(OR(F276="",G276=""),"",G276-F276)</f>
        <v/>
      </c>
      <c r="I276" s="8"/>
      <c r="J276" s="8"/>
      <c r="K276" s="8"/>
      <c r="L276" s="8"/>
      <c r="M276" s="8"/>
    </row>
    <row r="277" customFormat="false" ht="15" hidden="false" customHeight="false" outlineLevel="0" collapsed="false">
      <c r="A277" s="8"/>
      <c r="B277" s="8"/>
      <c r="C277" s="8"/>
      <c r="D277" s="8"/>
      <c r="E277" s="9" t="str">
        <f aca="false">IF(B277="","",IFERROR(INDEX(Turmas!$C$2:$C$41,MATCH(B277,Turmas!$A$2:$A$41,0)),""))</f>
        <v/>
      </c>
      <c r="F277" s="10" t="str">
        <f aca="false">IF(OR(C277="",E277=""),"",C277/E277)</f>
        <v/>
      </c>
      <c r="G277" s="10" t="str">
        <f aca="false">IF(OR(D277="",E277=""),"",D277/E277)</f>
        <v/>
      </c>
      <c r="H277" s="10" t="str">
        <f aca="false">IF(OR(F277="",G277=""),"",G277-F277)</f>
        <v/>
      </c>
      <c r="I277" s="8"/>
      <c r="J277" s="8"/>
      <c r="K277" s="8"/>
      <c r="L277" s="8"/>
      <c r="M277" s="8"/>
    </row>
    <row r="278" customFormat="false" ht="15" hidden="false" customHeight="false" outlineLevel="0" collapsed="false">
      <c r="A278" s="8"/>
      <c r="B278" s="8"/>
      <c r="C278" s="8"/>
      <c r="D278" s="8"/>
      <c r="E278" s="9" t="str">
        <f aca="false">IF(B278="","",IFERROR(INDEX(Turmas!$C$2:$C$41,MATCH(B278,Turmas!$A$2:$A$41,0)),""))</f>
        <v/>
      </c>
      <c r="F278" s="10" t="str">
        <f aca="false">IF(OR(C278="",E278=""),"",C278/E278)</f>
        <v/>
      </c>
      <c r="G278" s="10" t="str">
        <f aca="false">IF(OR(D278="",E278=""),"",D278/E278)</f>
        <v/>
      </c>
      <c r="H278" s="10" t="str">
        <f aca="false">IF(OR(F278="",G278=""),"",G278-F278)</f>
        <v/>
      </c>
      <c r="I278" s="8"/>
      <c r="J278" s="8"/>
      <c r="K278" s="8"/>
      <c r="L278" s="8"/>
      <c r="M278" s="8"/>
    </row>
    <row r="279" customFormat="false" ht="15" hidden="false" customHeight="false" outlineLevel="0" collapsed="false">
      <c r="A279" s="8"/>
      <c r="B279" s="8"/>
      <c r="C279" s="8"/>
      <c r="D279" s="8"/>
      <c r="E279" s="9" t="str">
        <f aca="false">IF(B279="","",IFERROR(INDEX(Turmas!$C$2:$C$41,MATCH(B279,Turmas!$A$2:$A$41,0)),""))</f>
        <v/>
      </c>
      <c r="F279" s="10" t="str">
        <f aca="false">IF(OR(C279="",E279=""),"",C279/E279)</f>
        <v/>
      </c>
      <c r="G279" s="10" t="str">
        <f aca="false">IF(OR(D279="",E279=""),"",D279/E279)</f>
        <v/>
      </c>
      <c r="H279" s="10" t="str">
        <f aca="false">IF(OR(F279="",G279=""),"",G279-F279)</f>
        <v/>
      </c>
      <c r="I279" s="8"/>
      <c r="J279" s="8"/>
      <c r="K279" s="8"/>
      <c r="L279" s="8"/>
      <c r="M279" s="8"/>
    </row>
    <row r="280" customFormat="false" ht="15" hidden="false" customHeight="false" outlineLevel="0" collapsed="false">
      <c r="A280" s="8"/>
      <c r="B280" s="8"/>
      <c r="C280" s="8"/>
      <c r="D280" s="8"/>
      <c r="E280" s="9" t="str">
        <f aca="false">IF(B280="","",IFERROR(INDEX(Turmas!$C$2:$C$41,MATCH(B280,Turmas!$A$2:$A$41,0)),""))</f>
        <v/>
      </c>
      <c r="F280" s="10" t="str">
        <f aca="false">IF(OR(C280="",E280=""),"",C280/E280)</f>
        <v/>
      </c>
      <c r="G280" s="10" t="str">
        <f aca="false">IF(OR(D280="",E280=""),"",D280/E280)</f>
        <v/>
      </c>
      <c r="H280" s="10" t="str">
        <f aca="false">IF(OR(F280="",G280=""),"",G280-F280)</f>
        <v/>
      </c>
      <c r="I280" s="8"/>
      <c r="J280" s="8"/>
      <c r="K280" s="8"/>
      <c r="L280" s="8"/>
      <c r="M280" s="8"/>
    </row>
    <row r="281" customFormat="false" ht="15" hidden="false" customHeight="false" outlineLevel="0" collapsed="false">
      <c r="A281" s="8"/>
      <c r="B281" s="8"/>
      <c r="C281" s="8"/>
      <c r="D281" s="8"/>
      <c r="E281" s="9" t="str">
        <f aca="false">IF(B281="","",IFERROR(INDEX(Turmas!$C$2:$C$41,MATCH(B281,Turmas!$A$2:$A$41,0)),""))</f>
        <v/>
      </c>
      <c r="F281" s="10" t="str">
        <f aca="false">IF(OR(C281="",E281=""),"",C281/E281)</f>
        <v/>
      </c>
      <c r="G281" s="10" t="str">
        <f aca="false">IF(OR(D281="",E281=""),"",D281/E281)</f>
        <v/>
      </c>
      <c r="H281" s="10" t="str">
        <f aca="false">IF(OR(F281="",G281=""),"",G281-F281)</f>
        <v/>
      </c>
      <c r="I281" s="8"/>
      <c r="J281" s="8"/>
      <c r="K281" s="8"/>
      <c r="L281" s="8"/>
      <c r="M281" s="8"/>
    </row>
    <row r="282" customFormat="false" ht="15" hidden="false" customHeight="false" outlineLevel="0" collapsed="false">
      <c r="A282" s="8"/>
      <c r="B282" s="8"/>
      <c r="C282" s="8"/>
      <c r="D282" s="8"/>
      <c r="E282" s="9" t="str">
        <f aca="false">IF(B282="","",IFERROR(INDEX(Turmas!$C$2:$C$41,MATCH(B282,Turmas!$A$2:$A$41,0)),""))</f>
        <v/>
      </c>
      <c r="F282" s="10" t="str">
        <f aca="false">IF(OR(C282="",E282=""),"",C282/E282)</f>
        <v/>
      </c>
      <c r="G282" s="10" t="str">
        <f aca="false">IF(OR(D282="",E282=""),"",D282/E282)</f>
        <v/>
      </c>
      <c r="H282" s="10" t="str">
        <f aca="false">IF(OR(F282="",G282=""),"",G282-F282)</f>
        <v/>
      </c>
      <c r="I282" s="8"/>
      <c r="J282" s="8"/>
      <c r="K282" s="8"/>
      <c r="L282" s="8"/>
      <c r="M282" s="8"/>
    </row>
    <row r="283" customFormat="false" ht="15" hidden="false" customHeight="false" outlineLevel="0" collapsed="false">
      <c r="A283" s="8"/>
      <c r="B283" s="8"/>
      <c r="C283" s="8"/>
      <c r="D283" s="8"/>
      <c r="E283" s="9" t="str">
        <f aca="false">IF(B283="","",IFERROR(INDEX(Turmas!$C$2:$C$41,MATCH(B283,Turmas!$A$2:$A$41,0)),""))</f>
        <v/>
      </c>
      <c r="F283" s="10" t="str">
        <f aca="false">IF(OR(C283="",E283=""),"",C283/E283)</f>
        <v/>
      </c>
      <c r="G283" s="10" t="str">
        <f aca="false">IF(OR(D283="",E283=""),"",D283/E283)</f>
        <v/>
      </c>
      <c r="H283" s="10" t="str">
        <f aca="false">IF(OR(F283="",G283=""),"",G283-F283)</f>
        <v/>
      </c>
      <c r="I283" s="8"/>
      <c r="J283" s="8"/>
      <c r="K283" s="8"/>
      <c r="L283" s="8"/>
      <c r="M283" s="8"/>
    </row>
    <row r="284" customFormat="false" ht="15" hidden="false" customHeight="false" outlineLevel="0" collapsed="false">
      <c r="A284" s="8"/>
      <c r="B284" s="8"/>
      <c r="C284" s="8"/>
      <c r="D284" s="8"/>
      <c r="E284" s="9" t="str">
        <f aca="false">IF(B284="","",IFERROR(INDEX(Turmas!$C$2:$C$41,MATCH(B284,Turmas!$A$2:$A$41,0)),""))</f>
        <v/>
      </c>
      <c r="F284" s="10" t="str">
        <f aca="false">IF(OR(C284="",E284=""),"",C284/E284)</f>
        <v/>
      </c>
      <c r="G284" s="10" t="str">
        <f aca="false">IF(OR(D284="",E284=""),"",D284/E284)</f>
        <v/>
      </c>
      <c r="H284" s="10" t="str">
        <f aca="false">IF(OR(F284="",G284=""),"",G284-F284)</f>
        <v/>
      </c>
      <c r="I284" s="8"/>
      <c r="J284" s="8"/>
      <c r="K284" s="8"/>
      <c r="L284" s="8"/>
      <c r="M284" s="8"/>
    </row>
    <row r="285" customFormat="false" ht="15" hidden="false" customHeight="false" outlineLevel="0" collapsed="false">
      <c r="A285" s="8"/>
      <c r="B285" s="8"/>
      <c r="C285" s="8"/>
      <c r="D285" s="8"/>
      <c r="E285" s="9" t="str">
        <f aca="false">IF(B285="","",IFERROR(INDEX(Turmas!$C$2:$C$41,MATCH(B285,Turmas!$A$2:$A$41,0)),""))</f>
        <v/>
      </c>
      <c r="F285" s="10" t="str">
        <f aca="false">IF(OR(C285="",E285=""),"",C285/E285)</f>
        <v/>
      </c>
      <c r="G285" s="10" t="str">
        <f aca="false">IF(OR(D285="",E285=""),"",D285/E285)</f>
        <v/>
      </c>
      <c r="H285" s="10" t="str">
        <f aca="false">IF(OR(F285="",G285=""),"",G285-F285)</f>
        <v/>
      </c>
      <c r="I285" s="8"/>
      <c r="J285" s="8"/>
      <c r="K285" s="8"/>
      <c r="L285" s="8"/>
      <c r="M285" s="8"/>
    </row>
    <row r="286" customFormat="false" ht="15" hidden="false" customHeight="false" outlineLevel="0" collapsed="false">
      <c r="A286" s="8"/>
      <c r="B286" s="8"/>
      <c r="C286" s="8"/>
      <c r="D286" s="8"/>
      <c r="E286" s="9" t="str">
        <f aca="false">IF(B286="","",IFERROR(INDEX(Turmas!$C$2:$C$41,MATCH(B286,Turmas!$A$2:$A$41,0)),""))</f>
        <v/>
      </c>
      <c r="F286" s="10" t="str">
        <f aca="false">IF(OR(C286="",E286=""),"",C286/E286)</f>
        <v/>
      </c>
      <c r="G286" s="10" t="str">
        <f aca="false">IF(OR(D286="",E286=""),"",D286/E286)</f>
        <v/>
      </c>
      <c r="H286" s="10" t="str">
        <f aca="false">IF(OR(F286="",G286=""),"",G286-F286)</f>
        <v/>
      </c>
      <c r="I286" s="8"/>
      <c r="J286" s="8"/>
      <c r="K286" s="8"/>
      <c r="L286" s="8"/>
      <c r="M286" s="8"/>
    </row>
    <row r="287" customFormat="false" ht="15" hidden="false" customHeight="false" outlineLevel="0" collapsed="false">
      <c r="A287" s="8"/>
      <c r="B287" s="8"/>
      <c r="C287" s="8"/>
      <c r="D287" s="8"/>
      <c r="E287" s="9" t="str">
        <f aca="false">IF(B287="","",IFERROR(INDEX(Turmas!$C$2:$C$41,MATCH(B287,Turmas!$A$2:$A$41,0)),""))</f>
        <v/>
      </c>
      <c r="F287" s="10" t="str">
        <f aca="false">IF(OR(C287="",E287=""),"",C287/E287)</f>
        <v/>
      </c>
      <c r="G287" s="10" t="str">
        <f aca="false">IF(OR(D287="",E287=""),"",D287/E287)</f>
        <v/>
      </c>
      <c r="H287" s="10" t="str">
        <f aca="false">IF(OR(F287="",G287=""),"",G287-F287)</f>
        <v/>
      </c>
      <c r="I287" s="8"/>
      <c r="J287" s="8"/>
      <c r="K287" s="8"/>
      <c r="L287" s="8"/>
      <c r="M287" s="8"/>
    </row>
    <row r="288" customFormat="false" ht="15" hidden="false" customHeight="false" outlineLevel="0" collapsed="false">
      <c r="A288" s="8"/>
      <c r="B288" s="8"/>
      <c r="C288" s="8"/>
      <c r="D288" s="8"/>
      <c r="E288" s="9" t="str">
        <f aca="false">IF(B288="","",IFERROR(INDEX(Turmas!$C$2:$C$41,MATCH(B288,Turmas!$A$2:$A$41,0)),""))</f>
        <v/>
      </c>
      <c r="F288" s="10" t="str">
        <f aca="false">IF(OR(C288="",E288=""),"",C288/E288)</f>
        <v/>
      </c>
      <c r="G288" s="10" t="str">
        <f aca="false">IF(OR(D288="",E288=""),"",D288/E288)</f>
        <v/>
      </c>
      <c r="H288" s="10" t="str">
        <f aca="false">IF(OR(F288="",G288=""),"",G288-F288)</f>
        <v/>
      </c>
      <c r="I288" s="8"/>
      <c r="J288" s="8"/>
      <c r="K288" s="8"/>
      <c r="L288" s="8"/>
      <c r="M288" s="8"/>
    </row>
    <row r="289" customFormat="false" ht="15" hidden="false" customHeight="false" outlineLevel="0" collapsed="false">
      <c r="A289" s="8"/>
      <c r="B289" s="8"/>
      <c r="C289" s="8"/>
      <c r="D289" s="8"/>
      <c r="E289" s="9" t="str">
        <f aca="false">IF(B289="","",IFERROR(INDEX(Turmas!$C$2:$C$41,MATCH(B289,Turmas!$A$2:$A$41,0)),""))</f>
        <v/>
      </c>
      <c r="F289" s="10" t="str">
        <f aca="false">IF(OR(C289="",E289=""),"",C289/E289)</f>
        <v/>
      </c>
      <c r="G289" s="10" t="str">
        <f aca="false">IF(OR(D289="",E289=""),"",D289/E289)</f>
        <v/>
      </c>
      <c r="H289" s="10" t="str">
        <f aca="false">IF(OR(F289="",G289=""),"",G289-F289)</f>
        <v/>
      </c>
      <c r="I289" s="8"/>
      <c r="J289" s="8"/>
      <c r="K289" s="8"/>
      <c r="L289" s="8"/>
      <c r="M289" s="8"/>
    </row>
    <row r="290" customFormat="false" ht="15" hidden="false" customHeight="false" outlineLevel="0" collapsed="false">
      <c r="A290" s="8"/>
      <c r="B290" s="8"/>
      <c r="C290" s="8"/>
      <c r="D290" s="8"/>
      <c r="E290" s="9" t="str">
        <f aca="false">IF(B290="","",IFERROR(INDEX(Turmas!$C$2:$C$41,MATCH(B290,Turmas!$A$2:$A$41,0)),""))</f>
        <v/>
      </c>
      <c r="F290" s="10" t="str">
        <f aca="false">IF(OR(C290="",E290=""),"",C290/E290)</f>
        <v/>
      </c>
      <c r="G290" s="10" t="str">
        <f aca="false">IF(OR(D290="",E290=""),"",D290/E290)</f>
        <v/>
      </c>
      <c r="H290" s="10" t="str">
        <f aca="false">IF(OR(F290="",G290=""),"",G290-F290)</f>
        <v/>
      </c>
      <c r="I290" s="8"/>
      <c r="J290" s="8"/>
      <c r="K290" s="8"/>
      <c r="L290" s="8"/>
      <c r="M290" s="8"/>
    </row>
    <row r="291" customFormat="false" ht="15" hidden="false" customHeight="false" outlineLevel="0" collapsed="false">
      <c r="A291" s="8"/>
      <c r="B291" s="8"/>
      <c r="C291" s="8"/>
      <c r="D291" s="8"/>
      <c r="E291" s="9" t="str">
        <f aca="false">IF(B291="","",IFERROR(INDEX(Turmas!$C$2:$C$41,MATCH(B291,Turmas!$A$2:$A$41,0)),""))</f>
        <v/>
      </c>
      <c r="F291" s="10" t="str">
        <f aca="false">IF(OR(C291="",E291=""),"",C291/E291)</f>
        <v/>
      </c>
      <c r="G291" s="10" t="str">
        <f aca="false">IF(OR(D291="",E291=""),"",D291/E291)</f>
        <v/>
      </c>
      <c r="H291" s="10" t="str">
        <f aca="false">IF(OR(F291="",G291=""),"",G291-F291)</f>
        <v/>
      </c>
      <c r="I291" s="8"/>
      <c r="J291" s="8"/>
      <c r="K291" s="8"/>
      <c r="L291" s="8"/>
      <c r="M291" s="8"/>
    </row>
    <row r="292" customFormat="false" ht="15" hidden="false" customHeight="false" outlineLevel="0" collapsed="false">
      <c r="A292" s="8"/>
      <c r="B292" s="8"/>
      <c r="C292" s="8"/>
      <c r="D292" s="8"/>
      <c r="E292" s="9" t="str">
        <f aca="false">IF(B292="","",IFERROR(INDEX(Turmas!$C$2:$C$41,MATCH(B292,Turmas!$A$2:$A$41,0)),""))</f>
        <v/>
      </c>
      <c r="F292" s="10" t="str">
        <f aca="false">IF(OR(C292="",E292=""),"",C292/E292)</f>
        <v/>
      </c>
      <c r="G292" s="10" t="str">
        <f aca="false">IF(OR(D292="",E292=""),"",D292/E292)</f>
        <v/>
      </c>
      <c r="H292" s="10" t="str">
        <f aca="false">IF(OR(F292="",G292=""),"",G292-F292)</f>
        <v/>
      </c>
      <c r="I292" s="8"/>
      <c r="J292" s="8"/>
      <c r="K292" s="8"/>
      <c r="L292" s="8"/>
      <c r="M292" s="8"/>
    </row>
    <row r="293" customFormat="false" ht="15" hidden="false" customHeight="false" outlineLevel="0" collapsed="false">
      <c r="A293" s="8"/>
      <c r="B293" s="8"/>
      <c r="C293" s="8"/>
      <c r="D293" s="8"/>
      <c r="E293" s="9" t="str">
        <f aca="false">IF(B293="","",IFERROR(INDEX(Turmas!$C$2:$C$41,MATCH(B293,Turmas!$A$2:$A$41,0)),""))</f>
        <v/>
      </c>
      <c r="F293" s="10" t="str">
        <f aca="false">IF(OR(C293="",E293=""),"",C293/E293)</f>
        <v/>
      </c>
      <c r="G293" s="10" t="str">
        <f aca="false">IF(OR(D293="",E293=""),"",D293/E293)</f>
        <v/>
      </c>
      <c r="H293" s="10" t="str">
        <f aca="false">IF(OR(F293="",G293=""),"",G293-F293)</f>
        <v/>
      </c>
      <c r="I293" s="8"/>
      <c r="J293" s="8"/>
      <c r="K293" s="8"/>
      <c r="L293" s="8"/>
      <c r="M293" s="8"/>
    </row>
    <row r="294" customFormat="false" ht="15" hidden="false" customHeight="false" outlineLevel="0" collapsed="false">
      <c r="A294" s="8"/>
      <c r="B294" s="8"/>
      <c r="C294" s="8"/>
      <c r="D294" s="8"/>
      <c r="E294" s="9" t="str">
        <f aca="false">IF(B294="","",IFERROR(INDEX(Turmas!$C$2:$C$41,MATCH(B294,Turmas!$A$2:$A$41,0)),""))</f>
        <v/>
      </c>
      <c r="F294" s="10" t="str">
        <f aca="false">IF(OR(C294="",E294=""),"",C294/E294)</f>
        <v/>
      </c>
      <c r="G294" s="10" t="str">
        <f aca="false">IF(OR(D294="",E294=""),"",D294/E294)</f>
        <v/>
      </c>
      <c r="H294" s="10" t="str">
        <f aca="false">IF(OR(F294="",G294=""),"",G294-F294)</f>
        <v/>
      </c>
      <c r="I294" s="8"/>
      <c r="J294" s="8"/>
      <c r="K294" s="8"/>
      <c r="L294" s="8"/>
      <c r="M294" s="8"/>
    </row>
    <row r="295" customFormat="false" ht="15" hidden="false" customHeight="false" outlineLevel="0" collapsed="false">
      <c r="A295" s="8"/>
      <c r="B295" s="8"/>
      <c r="C295" s="8"/>
      <c r="D295" s="8"/>
      <c r="E295" s="9" t="str">
        <f aca="false">IF(B295="","",IFERROR(INDEX(Turmas!$C$2:$C$41,MATCH(B295,Turmas!$A$2:$A$41,0)),""))</f>
        <v/>
      </c>
      <c r="F295" s="10" t="str">
        <f aca="false">IF(OR(C295="",E295=""),"",C295/E295)</f>
        <v/>
      </c>
      <c r="G295" s="10" t="str">
        <f aca="false">IF(OR(D295="",E295=""),"",D295/E295)</f>
        <v/>
      </c>
      <c r="H295" s="10" t="str">
        <f aca="false">IF(OR(F295="",G295=""),"",G295-F295)</f>
        <v/>
      </c>
      <c r="I295" s="8"/>
      <c r="J295" s="8"/>
      <c r="K295" s="8"/>
      <c r="L295" s="8"/>
      <c r="M295" s="8"/>
    </row>
    <row r="296" customFormat="false" ht="15" hidden="false" customHeight="false" outlineLevel="0" collapsed="false">
      <c r="A296" s="8"/>
      <c r="B296" s="8"/>
      <c r="C296" s="8"/>
      <c r="D296" s="8"/>
      <c r="E296" s="9" t="str">
        <f aca="false">IF(B296="","",IFERROR(INDEX(Turmas!$C$2:$C$41,MATCH(B296,Turmas!$A$2:$A$41,0)),""))</f>
        <v/>
      </c>
      <c r="F296" s="10" t="str">
        <f aca="false">IF(OR(C296="",E296=""),"",C296/E296)</f>
        <v/>
      </c>
      <c r="G296" s="10" t="str">
        <f aca="false">IF(OR(D296="",E296=""),"",D296/E296)</f>
        <v/>
      </c>
      <c r="H296" s="10" t="str">
        <f aca="false">IF(OR(F296="",G296=""),"",G296-F296)</f>
        <v/>
      </c>
      <c r="I296" s="8"/>
      <c r="J296" s="8"/>
      <c r="K296" s="8"/>
      <c r="L296" s="8"/>
      <c r="M296" s="8"/>
    </row>
    <row r="297" customFormat="false" ht="15" hidden="false" customHeight="false" outlineLevel="0" collapsed="false">
      <c r="A297" s="8"/>
      <c r="B297" s="8"/>
      <c r="C297" s="8"/>
      <c r="D297" s="8"/>
      <c r="E297" s="9" t="str">
        <f aca="false">IF(B297="","",IFERROR(INDEX(Turmas!$C$2:$C$41,MATCH(B297,Turmas!$A$2:$A$41,0)),""))</f>
        <v/>
      </c>
      <c r="F297" s="10" t="str">
        <f aca="false">IF(OR(C297="",E297=""),"",C297/E297)</f>
        <v/>
      </c>
      <c r="G297" s="10" t="str">
        <f aca="false">IF(OR(D297="",E297=""),"",D297/E297)</f>
        <v/>
      </c>
      <c r="H297" s="10" t="str">
        <f aca="false">IF(OR(F297="",G297=""),"",G297-F297)</f>
        <v/>
      </c>
      <c r="I297" s="8"/>
      <c r="J297" s="8"/>
      <c r="K297" s="8"/>
      <c r="L297" s="8"/>
      <c r="M297" s="8"/>
    </row>
    <row r="298" customFormat="false" ht="15" hidden="false" customHeight="false" outlineLevel="0" collapsed="false">
      <c r="A298" s="8"/>
      <c r="B298" s="8"/>
      <c r="C298" s="8"/>
      <c r="D298" s="8"/>
      <c r="E298" s="9" t="str">
        <f aca="false">IF(B298="","",IFERROR(INDEX(Turmas!$C$2:$C$41,MATCH(B298,Turmas!$A$2:$A$41,0)),""))</f>
        <v/>
      </c>
      <c r="F298" s="10" t="str">
        <f aca="false">IF(OR(C298="",E298=""),"",C298/E298)</f>
        <v/>
      </c>
      <c r="G298" s="10" t="str">
        <f aca="false">IF(OR(D298="",E298=""),"",D298/E298)</f>
        <v/>
      </c>
      <c r="H298" s="10" t="str">
        <f aca="false">IF(OR(F298="",G298=""),"",G298-F298)</f>
        <v/>
      </c>
      <c r="I298" s="8"/>
      <c r="J298" s="8"/>
      <c r="K298" s="8"/>
      <c r="L298" s="8"/>
      <c r="M298" s="8"/>
    </row>
    <row r="299" customFormat="false" ht="15" hidden="false" customHeight="false" outlineLevel="0" collapsed="false">
      <c r="A299" s="8"/>
      <c r="B299" s="8"/>
      <c r="C299" s="8"/>
      <c r="D299" s="8"/>
      <c r="E299" s="9" t="str">
        <f aca="false">IF(B299="","",IFERROR(INDEX(Turmas!$C$2:$C$41,MATCH(B299,Turmas!$A$2:$A$41,0)),""))</f>
        <v/>
      </c>
      <c r="F299" s="10" t="str">
        <f aca="false">IF(OR(C299="",E299=""),"",C299/E299)</f>
        <v/>
      </c>
      <c r="G299" s="10" t="str">
        <f aca="false">IF(OR(D299="",E299=""),"",D299/E299)</f>
        <v/>
      </c>
      <c r="H299" s="10" t="str">
        <f aca="false">IF(OR(F299="",G299=""),"",G299-F299)</f>
        <v/>
      </c>
      <c r="I299" s="8"/>
      <c r="J299" s="8"/>
      <c r="K299" s="8"/>
      <c r="L299" s="8"/>
      <c r="M299" s="8"/>
    </row>
    <row r="300" customFormat="false" ht="15" hidden="false" customHeight="false" outlineLevel="0" collapsed="false">
      <c r="A300" s="8"/>
      <c r="B300" s="8"/>
      <c r="C300" s="8"/>
      <c r="D300" s="8"/>
      <c r="E300" s="9" t="str">
        <f aca="false">IF(B300="","",IFERROR(INDEX(Turmas!$C$2:$C$41,MATCH(B300,Turmas!$A$2:$A$41,0)),""))</f>
        <v/>
      </c>
      <c r="F300" s="10" t="str">
        <f aca="false">IF(OR(C300="",E300=""),"",C300/E300)</f>
        <v/>
      </c>
      <c r="G300" s="10" t="str">
        <f aca="false">IF(OR(D300="",E300=""),"",D300/E300)</f>
        <v/>
      </c>
      <c r="H300" s="10" t="str">
        <f aca="false">IF(OR(F300="",G300=""),"",G300-F300)</f>
        <v/>
      </c>
      <c r="I300" s="8"/>
      <c r="J300" s="8"/>
      <c r="K300" s="8"/>
      <c r="L300" s="8"/>
      <c r="M300" s="8"/>
    </row>
    <row r="301" customFormat="false" ht="15" hidden="false" customHeight="false" outlineLevel="0" collapsed="false">
      <c r="A301" s="8"/>
      <c r="B301" s="8"/>
      <c r="C301" s="8"/>
      <c r="D301" s="8"/>
      <c r="E301" s="9" t="str">
        <f aca="false">IF(B301="","",IFERROR(INDEX(Turmas!$C$2:$C$41,MATCH(B301,Turmas!$A$2:$A$41,0)),""))</f>
        <v/>
      </c>
      <c r="F301" s="10" t="str">
        <f aca="false">IF(OR(C301="",E301=""),"",C301/E301)</f>
        <v/>
      </c>
      <c r="G301" s="10" t="str">
        <f aca="false">IF(OR(D301="",E301=""),"",D301/E301)</f>
        <v/>
      </c>
      <c r="H301" s="10" t="str">
        <f aca="false">IF(OR(F301="",G301=""),"",G301-F301)</f>
        <v/>
      </c>
      <c r="I301" s="8"/>
      <c r="J301" s="8"/>
      <c r="K301" s="8"/>
      <c r="L301" s="8"/>
      <c r="M301" s="8"/>
    </row>
    <row r="302" customFormat="false" ht="15" hidden="false" customHeight="false" outlineLevel="0" collapsed="false">
      <c r="A302" s="8"/>
      <c r="B302" s="8"/>
      <c r="C302" s="8"/>
      <c r="D302" s="8"/>
      <c r="E302" s="9" t="str">
        <f aca="false">IF(B302="","",IFERROR(INDEX(Turmas!$C$2:$C$41,MATCH(B302,Turmas!$A$2:$A$41,0)),""))</f>
        <v/>
      </c>
      <c r="F302" s="10" t="str">
        <f aca="false">IF(OR(C302="",E302=""),"",C302/E302)</f>
        <v/>
      </c>
      <c r="G302" s="10" t="str">
        <f aca="false">IF(OR(D302="",E302=""),"",D302/E302)</f>
        <v/>
      </c>
      <c r="H302" s="10" t="str">
        <f aca="false">IF(OR(F302="",G302=""),"",G302-F302)</f>
        <v/>
      </c>
      <c r="I302" s="8"/>
      <c r="J302" s="8"/>
      <c r="K302" s="8"/>
      <c r="L302" s="8"/>
      <c r="M302" s="8"/>
    </row>
    <row r="303" customFormat="false" ht="15" hidden="false" customHeight="false" outlineLevel="0" collapsed="false">
      <c r="A303" s="8"/>
      <c r="B303" s="8"/>
      <c r="C303" s="8"/>
      <c r="D303" s="8"/>
      <c r="E303" s="9" t="str">
        <f aca="false">IF(B303="","",IFERROR(INDEX(Turmas!$C$2:$C$41,MATCH(B303,Turmas!$A$2:$A$41,0)),""))</f>
        <v/>
      </c>
      <c r="F303" s="10" t="str">
        <f aca="false">IF(OR(C303="",E303=""),"",C303/E303)</f>
        <v/>
      </c>
      <c r="G303" s="10" t="str">
        <f aca="false">IF(OR(D303="",E303=""),"",D303/E303)</f>
        <v/>
      </c>
      <c r="H303" s="10" t="str">
        <f aca="false">IF(OR(F303="",G303=""),"",G303-F303)</f>
        <v/>
      </c>
      <c r="I303" s="8"/>
      <c r="J303" s="8"/>
      <c r="K303" s="8"/>
      <c r="L303" s="8"/>
      <c r="M303" s="8"/>
    </row>
    <row r="304" customFormat="false" ht="15" hidden="false" customHeight="false" outlineLevel="0" collapsed="false">
      <c r="A304" s="8"/>
      <c r="B304" s="8"/>
      <c r="C304" s="8"/>
      <c r="D304" s="8"/>
      <c r="E304" s="9" t="str">
        <f aca="false">IF(B304="","",IFERROR(INDEX(Turmas!$C$2:$C$41,MATCH(B304,Turmas!$A$2:$A$41,0)),""))</f>
        <v/>
      </c>
      <c r="F304" s="10" t="str">
        <f aca="false">IF(OR(C304="",E304=""),"",C304/E304)</f>
        <v/>
      </c>
      <c r="G304" s="10" t="str">
        <f aca="false">IF(OR(D304="",E304=""),"",D304/E304)</f>
        <v/>
      </c>
      <c r="H304" s="10" t="str">
        <f aca="false">IF(OR(F304="",G304=""),"",G304-F304)</f>
        <v/>
      </c>
      <c r="I304" s="8"/>
      <c r="J304" s="8"/>
      <c r="K304" s="8"/>
      <c r="L304" s="8"/>
      <c r="M304" s="8"/>
    </row>
    <row r="305" customFormat="false" ht="15" hidden="false" customHeight="false" outlineLevel="0" collapsed="false">
      <c r="A305" s="8"/>
      <c r="B305" s="8"/>
      <c r="C305" s="8"/>
      <c r="D305" s="8"/>
      <c r="E305" s="9" t="str">
        <f aca="false">IF(B305="","",IFERROR(INDEX(Turmas!$C$2:$C$41,MATCH(B305,Turmas!$A$2:$A$41,0)),""))</f>
        <v/>
      </c>
      <c r="F305" s="10" t="str">
        <f aca="false">IF(OR(C305="",E305=""),"",C305/E305)</f>
        <v/>
      </c>
      <c r="G305" s="10" t="str">
        <f aca="false">IF(OR(D305="",E305=""),"",D305/E305)</f>
        <v/>
      </c>
      <c r="H305" s="10" t="str">
        <f aca="false">IF(OR(F305="",G305=""),"",G305-F305)</f>
        <v/>
      </c>
      <c r="I305" s="8"/>
      <c r="J305" s="8"/>
      <c r="K305" s="8"/>
      <c r="L305" s="8"/>
      <c r="M305" s="8"/>
    </row>
    <row r="306" customFormat="false" ht="15" hidden="false" customHeight="false" outlineLevel="0" collapsed="false">
      <c r="A306" s="8"/>
      <c r="B306" s="8"/>
      <c r="C306" s="8"/>
      <c r="D306" s="8"/>
      <c r="E306" s="9" t="str">
        <f aca="false">IF(B306="","",IFERROR(INDEX(Turmas!$C$2:$C$41,MATCH(B306,Turmas!$A$2:$A$41,0)),""))</f>
        <v/>
      </c>
      <c r="F306" s="10" t="str">
        <f aca="false">IF(OR(C306="",E306=""),"",C306/E306)</f>
        <v/>
      </c>
      <c r="G306" s="10" t="str">
        <f aca="false">IF(OR(D306="",E306=""),"",D306/E306)</f>
        <v/>
      </c>
      <c r="H306" s="10" t="str">
        <f aca="false">IF(OR(F306="",G306=""),"",G306-F306)</f>
        <v/>
      </c>
      <c r="I306" s="8"/>
      <c r="J306" s="8"/>
      <c r="K306" s="8"/>
      <c r="L306" s="8"/>
      <c r="M306" s="8"/>
    </row>
    <row r="307" customFormat="false" ht="15" hidden="false" customHeight="false" outlineLevel="0" collapsed="false">
      <c r="A307" s="8"/>
      <c r="B307" s="8"/>
      <c r="C307" s="8"/>
      <c r="D307" s="8"/>
      <c r="E307" s="9" t="str">
        <f aca="false">IF(B307="","",IFERROR(INDEX(Turmas!$C$2:$C$41,MATCH(B307,Turmas!$A$2:$A$41,0)),""))</f>
        <v/>
      </c>
      <c r="F307" s="10" t="str">
        <f aca="false">IF(OR(C307="",E307=""),"",C307/E307)</f>
        <v/>
      </c>
      <c r="G307" s="10" t="str">
        <f aca="false">IF(OR(D307="",E307=""),"",D307/E307)</f>
        <v/>
      </c>
      <c r="H307" s="10" t="str">
        <f aca="false">IF(OR(F307="",G307=""),"",G307-F307)</f>
        <v/>
      </c>
      <c r="I307" s="8"/>
      <c r="J307" s="8"/>
      <c r="K307" s="8"/>
      <c r="L307" s="8"/>
      <c r="M307" s="8"/>
    </row>
    <row r="308" customFormat="false" ht="15" hidden="false" customHeight="false" outlineLevel="0" collapsed="false">
      <c r="A308" s="8"/>
      <c r="B308" s="8"/>
      <c r="C308" s="8"/>
      <c r="D308" s="8"/>
      <c r="E308" s="9" t="str">
        <f aca="false">IF(B308="","",IFERROR(INDEX(Turmas!$C$2:$C$41,MATCH(B308,Turmas!$A$2:$A$41,0)),""))</f>
        <v/>
      </c>
      <c r="F308" s="10" t="str">
        <f aca="false">IF(OR(C308="",E308=""),"",C308/E308)</f>
        <v/>
      </c>
      <c r="G308" s="10" t="str">
        <f aca="false">IF(OR(D308="",E308=""),"",D308/E308)</f>
        <v/>
      </c>
      <c r="H308" s="10" t="str">
        <f aca="false">IF(OR(F308="",G308=""),"",G308-F308)</f>
        <v/>
      </c>
      <c r="I308" s="8"/>
      <c r="J308" s="8"/>
      <c r="K308" s="8"/>
      <c r="L308" s="8"/>
      <c r="M308" s="8"/>
    </row>
    <row r="309" customFormat="false" ht="15" hidden="false" customHeight="false" outlineLevel="0" collapsed="false">
      <c r="A309" s="8"/>
      <c r="B309" s="8"/>
      <c r="C309" s="8"/>
      <c r="D309" s="8"/>
      <c r="E309" s="9" t="str">
        <f aca="false">IF(B309="","",IFERROR(INDEX(Turmas!$C$2:$C$41,MATCH(B309,Turmas!$A$2:$A$41,0)),""))</f>
        <v/>
      </c>
      <c r="F309" s="10" t="str">
        <f aca="false">IF(OR(C309="",E309=""),"",C309/E309)</f>
        <v/>
      </c>
      <c r="G309" s="10" t="str">
        <f aca="false">IF(OR(D309="",E309=""),"",D309/E309)</f>
        <v/>
      </c>
      <c r="H309" s="10" t="str">
        <f aca="false">IF(OR(F309="",G309=""),"",G309-F309)</f>
        <v/>
      </c>
      <c r="I309" s="8"/>
      <c r="J309" s="8"/>
      <c r="K309" s="8"/>
      <c r="L309" s="8"/>
      <c r="M309" s="8"/>
    </row>
    <row r="310" customFormat="false" ht="15" hidden="false" customHeight="false" outlineLevel="0" collapsed="false">
      <c r="A310" s="8"/>
      <c r="B310" s="8"/>
      <c r="C310" s="8"/>
      <c r="D310" s="8"/>
      <c r="E310" s="9" t="str">
        <f aca="false">IF(B310="","",IFERROR(INDEX(Turmas!$C$2:$C$41,MATCH(B310,Turmas!$A$2:$A$41,0)),""))</f>
        <v/>
      </c>
      <c r="F310" s="10" t="str">
        <f aca="false">IF(OR(C310="",E310=""),"",C310/E310)</f>
        <v/>
      </c>
      <c r="G310" s="10" t="str">
        <f aca="false">IF(OR(D310="",E310=""),"",D310/E310)</f>
        <v/>
      </c>
      <c r="H310" s="10" t="str">
        <f aca="false">IF(OR(F310="",G310=""),"",G310-F310)</f>
        <v/>
      </c>
      <c r="I310" s="8"/>
      <c r="J310" s="8"/>
      <c r="K310" s="8"/>
      <c r="L310" s="8"/>
      <c r="M310" s="8"/>
    </row>
    <row r="311" customFormat="false" ht="15" hidden="false" customHeight="false" outlineLevel="0" collapsed="false">
      <c r="A311" s="8"/>
      <c r="B311" s="8"/>
      <c r="C311" s="8"/>
      <c r="D311" s="8"/>
      <c r="E311" s="9" t="str">
        <f aca="false">IF(B311="","",IFERROR(INDEX(Turmas!$C$2:$C$41,MATCH(B311,Turmas!$A$2:$A$41,0)),""))</f>
        <v/>
      </c>
      <c r="F311" s="10" t="str">
        <f aca="false">IF(OR(C311="",E311=""),"",C311/E311)</f>
        <v/>
      </c>
      <c r="G311" s="10" t="str">
        <f aca="false">IF(OR(D311="",E311=""),"",D311/E311)</f>
        <v/>
      </c>
      <c r="H311" s="10" t="str">
        <f aca="false">IF(OR(F311="",G311=""),"",G311-F311)</f>
        <v/>
      </c>
      <c r="I311" s="8"/>
      <c r="J311" s="8"/>
      <c r="K311" s="8"/>
      <c r="L311" s="8"/>
      <c r="M311" s="8"/>
    </row>
    <row r="312" customFormat="false" ht="15" hidden="false" customHeight="false" outlineLevel="0" collapsed="false">
      <c r="A312" s="8"/>
      <c r="B312" s="8"/>
      <c r="C312" s="8"/>
      <c r="D312" s="8"/>
      <c r="E312" s="9" t="str">
        <f aca="false">IF(B312="","",IFERROR(INDEX(Turmas!$C$2:$C$41,MATCH(B312,Turmas!$A$2:$A$41,0)),""))</f>
        <v/>
      </c>
      <c r="F312" s="10" t="str">
        <f aca="false">IF(OR(C312="",E312=""),"",C312/E312)</f>
        <v/>
      </c>
      <c r="G312" s="10" t="str">
        <f aca="false">IF(OR(D312="",E312=""),"",D312/E312)</f>
        <v/>
      </c>
      <c r="H312" s="10" t="str">
        <f aca="false">IF(OR(F312="",G312=""),"",G312-F312)</f>
        <v/>
      </c>
      <c r="I312" s="8"/>
      <c r="J312" s="8"/>
      <c r="K312" s="8"/>
      <c r="L312" s="8"/>
      <c r="M312" s="8"/>
    </row>
    <row r="313" customFormat="false" ht="15" hidden="false" customHeight="false" outlineLevel="0" collapsed="false">
      <c r="A313" s="8"/>
      <c r="B313" s="8"/>
      <c r="C313" s="8"/>
      <c r="D313" s="8"/>
      <c r="E313" s="9" t="str">
        <f aca="false">IF(B313="","",IFERROR(INDEX(Turmas!$C$2:$C$41,MATCH(B313,Turmas!$A$2:$A$41,0)),""))</f>
        <v/>
      </c>
      <c r="F313" s="10" t="str">
        <f aca="false">IF(OR(C313="",E313=""),"",C313/E313)</f>
        <v/>
      </c>
      <c r="G313" s="10" t="str">
        <f aca="false">IF(OR(D313="",E313=""),"",D313/E313)</f>
        <v/>
      </c>
      <c r="H313" s="10" t="str">
        <f aca="false">IF(OR(F313="",G313=""),"",G313-F313)</f>
        <v/>
      </c>
      <c r="I313" s="8"/>
      <c r="J313" s="8"/>
      <c r="K313" s="8"/>
      <c r="L313" s="8"/>
      <c r="M313" s="8"/>
    </row>
    <row r="314" customFormat="false" ht="15" hidden="false" customHeight="false" outlineLevel="0" collapsed="false">
      <c r="A314" s="8"/>
      <c r="B314" s="8"/>
      <c r="C314" s="8"/>
      <c r="D314" s="8"/>
      <c r="E314" s="9" t="str">
        <f aca="false">IF(B314="","",IFERROR(INDEX(Turmas!$C$2:$C$41,MATCH(B314,Turmas!$A$2:$A$41,0)),""))</f>
        <v/>
      </c>
      <c r="F314" s="10" t="str">
        <f aca="false">IF(OR(C314="",E314=""),"",C314/E314)</f>
        <v/>
      </c>
      <c r="G314" s="10" t="str">
        <f aca="false">IF(OR(D314="",E314=""),"",D314/E314)</f>
        <v/>
      </c>
      <c r="H314" s="10" t="str">
        <f aca="false">IF(OR(F314="",G314=""),"",G314-F314)</f>
        <v/>
      </c>
      <c r="I314" s="8"/>
      <c r="J314" s="8"/>
      <c r="K314" s="8"/>
      <c r="L314" s="8"/>
      <c r="M314" s="8"/>
    </row>
    <row r="315" customFormat="false" ht="15" hidden="false" customHeight="false" outlineLevel="0" collapsed="false">
      <c r="A315" s="8"/>
      <c r="B315" s="8"/>
      <c r="C315" s="8"/>
      <c r="D315" s="8"/>
      <c r="E315" s="9" t="str">
        <f aca="false">IF(B315="","",IFERROR(INDEX(Turmas!$C$2:$C$41,MATCH(B315,Turmas!$A$2:$A$41,0)),""))</f>
        <v/>
      </c>
      <c r="F315" s="10" t="str">
        <f aca="false">IF(OR(C315="",E315=""),"",C315/E315)</f>
        <v/>
      </c>
      <c r="G315" s="10" t="str">
        <f aca="false">IF(OR(D315="",E315=""),"",D315/E315)</f>
        <v/>
      </c>
      <c r="H315" s="10" t="str">
        <f aca="false">IF(OR(F315="",G315=""),"",G315-F315)</f>
        <v/>
      </c>
      <c r="I315" s="8"/>
      <c r="J315" s="8"/>
      <c r="K315" s="8"/>
      <c r="L315" s="8"/>
      <c r="M315" s="8"/>
    </row>
    <row r="316" customFormat="false" ht="15" hidden="false" customHeight="false" outlineLevel="0" collapsed="false">
      <c r="A316" s="8"/>
      <c r="B316" s="8"/>
      <c r="C316" s="8"/>
      <c r="D316" s="8"/>
      <c r="E316" s="9" t="str">
        <f aca="false">IF(B316="","",IFERROR(INDEX(Turmas!$C$2:$C$41,MATCH(B316,Turmas!$A$2:$A$41,0)),""))</f>
        <v/>
      </c>
      <c r="F316" s="10" t="str">
        <f aca="false">IF(OR(C316="",E316=""),"",C316/E316)</f>
        <v/>
      </c>
      <c r="G316" s="10" t="str">
        <f aca="false">IF(OR(D316="",E316=""),"",D316/E316)</f>
        <v/>
      </c>
      <c r="H316" s="10" t="str">
        <f aca="false">IF(OR(F316="",G316=""),"",G316-F316)</f>
        <v/>
      </c>
      <c r="I316" s="8"/>
      <c r="J316" s="8"/>
      <c r="K316" s="8"/>
      <c r="L316" s="8"/>
      <c r="M316" s="8"/>
    </row>
    <row r="317" customFormat="false" ht="15" hidden="false" customHeight="false" outlineLevel="0" collapsed="false">
      <c r="A317" s="8"/>
      <c r="B317" s="8"/>
      <c r="C317" s="8"/>
      <c r="D317" s="8"/>
      <c r="E317" s="9" t="str">
        <f aca="false">IF(B317="","",IFERROR(INDEX(Turmas!$C$2:$C$41,MATCH(B317,Turmas!$A$2:$A$41,0)),""))</f>
        <v/>
      </c>
      <c r="F317" s="10" t="str">
        <f aca="false">IF(OR(C317="",E317=""),"",C317/E317)</f>
        <v/>
      </c>
      <c r="G317" s="10" t="str">
        <f aca="false">IF(OR(D317="",E317=""),"",D317/E317)</f>
        <v/>
      </c>
      <c r="H317" s="10" t="str">
        <f aca="false">IF(OR(F317="",G317=""),"",G317-F317)</f>
        <v/>
      </c>
      <c r="I317" s="8"/>
      <c r="J317" s="8"/>
      <c r="K317" s="8"/>
      <c r="L317" s="8"/>
      <c r="M317" s="8"/>
    </row>
    <row r="318" customFormat="false" ht="15" hidden="false" customHeight="false" outlineLevel="0" collapsed="false">
      <c r="A318" s="8"/>
      <c r="B318" s="8"/>
      <c r="C318" s="8"/>
      <c r="D318" s="8"/>
      <c r="E318" s="9" t="str">
        <f aca="false">IF(B318="","",IFERROR(INDEX(Turmas!$C$2:$C$41,MATCH(B318,Turmas!$A$2:$A$41,0)),""))</f>
        <v/>
      </c>
      <c r="F318" s="10" t="str">
        <f aca="false">IF(OR(C318="",E318=""),"",C318/E318)</f>
        <v/>
      </c>
      <c r="G318" s="10" t="str">
        <f aca="false">IF(OR(D318="",E318=""),"",D318/E318)</f>
        <v/>
      </c>
      <c r="H318" s="10" t="str">
        <f aca="false">IF(OR(F318="",G318=""),"",G318-F318)</f>
        <v/>
      </c>
      <c r="I318" s="8"/>
      <c r="J318" s="8"/>
      <c r="K318" s="8"/>
      <c r="L318" s="8"/>
      <c r="M318" s="8"/>
    </row>
    <row r="319" customFormat="false" ht="15" hidden="false" customHeight="false" outlineLevel="0" collapsed="false">
      <c r="A319" s="8"/>
      <c r="B319" s="8"/>
      <c r="C319" s="8"/>
      <c r="D319" s="8"/>
      <c r="E319" s="9" t="str">
        <f aca="false">IF(B319="","",IFERROR(INDEX(Turmas!$C$2:$C$41,MATCH(B319,Turmas!$A$2:$A$41,0)),""))</f>
        <v/>
      </c>
      <c r="F319" s="10" t="str">
        <f aca="false">IF(OR(C319="",E319=""),"",C319/E319)</f>
        <v/>
      </c>
      <c r="G319" s="10" t="str">
        <f aca="false">IF(OR(D319="",E319=""),"",D319/E319)</f>
        <v/>
      </c>
      <c r="H319" s="10" t="str">
        <f aca="false">IF(OR(F319="",G319=""),"",G319-F319)</f>
        <v/>
      </c>
      <c r="I319" s="8"/>
      <c r="J319" s="8"/>
      <c r="K319" s="8"/>
      <c r="L319" s="8"/>
      <c r="M319" s="8"/>
    </row>
    <row r="320" customFormat="false" ht="15" hidden="false" customHeight="false" outlineLevel="0" collapsed="false">
      <c r="A320" s="8"/>
      <c r="B320" s="8"/>
      <c r="C320" s="8"/>
      <c r="D320" s="8"/>
      <c r="E320" s="9" t="str">
        <f aca="false">IF(B320="","",IFERROR(INDEX(Turmas!$C$2:$C$41,MATCH(B320,Turmas!$A$2:$A$41,0)),""))</f>
        <v/>
      </c>
      <c r="F320" s="10" t="str">
        <f aca="false">IF(OR(C320="",E320=""),"",C320/E320)</f>
        <v/>
      </c>
      <c r="G320" s="10" t="str">
        <f aca="false">IF(OR(D320="",E320=""),"",D320/E320)</f>
        <v/>
      </c>
      <c r="H320" s="10" t="str">
        <f aca="false">IF(OR(F320="",G320=""),"",G320-F320)</f>
        <v/>
      </c>
      <c r="I320" s="8"/>
      <c r="J320" s="8"/>
      <c r="K320" s="8"/>
      <c r="L320" s="8"/>
      <c r="M320" s="8"/>
    </row>
    <row r="321" customFormat="false" ht="15" hidden="false" customHeight="false" outlineLevel="0" collapsed="false">
      <c r="A321" s="8"/>
      <c r="B321" s="8"/>
      <c r="C321" s="8"/>
      <c r="D321" s="8"/>
      <c r="E321" s="9" t="str">
        <f aca="false">IF(B321="","",IFERROR(INDEX(Turmas!$C$2:$C$41,MATCH(B321,Turmas!$A$2:$A$41,0)),""))</f>
        <v/>
      </c>
      <c r="F321" s="10" t="str">
        <f aca="false">IF(OR(C321="",E321=""),"",C321/E321)</f>
        <v/>
      </c>
      <c r="G321" s="10" t="str">
        <f aca="false">IF(OR(D321="",E321=""),"",D321/E321)</f>
        <v/>
      </c>
      <c r="H321" s="10" t="str">
        <f aca="false">IF(OR(F321="",G321=""),"",G321-F321)</f>
        <v/>
      </c>
      <c r="I321" s="8"/>
      <c r="J321" s="8"/>
      <c r="K321" s="8"/>
      <c r="L321" s="8"/>
      <c r="M321" s="8"/>
    </row>
    <row r="322" customFormat="false" ht="15" hidden="false" customHeight="false" outlineLevel="0" collapsed="false">
      <c r="A322" s="8"/>
      <c r="B322" s="8"/>
      <c r="C322" s="8"/>
      <c r="D322" s="8"/>
      <c r="E322" s="9" t="str">
        <f aca="false">IF(B322="","",IFERROR(INDEX(Turmas!$C$2:$C$41,MATCH(B322,Turmas!$A$2:$A$41,0)),""))</f>
        <v/>
      </c>
      <c r="F322" s="10" t="str">
        <f aca="false">IF(OR(C322="",E322=""),"",C322/E322)</f>
        <v/>
      </c>
      <c r="G322" s="10" t="str">
        <f aca="false">IF(OR(D322="",E322=""),"",D322/E322)</f>
        <v/>
      </c>
      <c r="H322" s="10" t="str">
        <f aca="false">IF(OR(F322="",G322=""),"",G322-F322)</f>
        <v/>
      </c>
      <c r="I322" s="8"/>
      <c r="J322" s="8"/>
      <c r="K322" s="8"/>
      <c r="L322" s="8"/>
      <c r="M322" s="8"/>
    </row>
    <row r="323" customFormat="false" ht="15" hidden="false" customHeight="false" outlineLevel="0" collapsed="false">
      <c r="A323" s="8"/>
      <c r="B323" s="8"/>
      <c r="C323" s="8"/>
      <c r="D323" s="8"/>
      <c r="E323" s="9" t="str">
        <f aca="false">IF(B323="","",IFERROR(INDEX(Turmas!$C$2:$C$41,MATCH(B323,Turmas!$A$2:$A$41,0)),""))</f>
        <v/>
      </c>
      <c r="F323" s="10" t="str">
        <f aca="false">IF(OR(C323="",E323=""),"",C323/E323)</f>
        <v/>
      </c>
      <c r="G323" s="10" t="str">
        <f aca="false">IF(OR(D323="",E323=""),"",D323/E323)</f>
        <v/>
      </c>
      <c r="H323" s="10" t="str">
        <f aca="false">IF(OR(F323="",G323=""),"",G323-F323)</f>
        <v/>
      </c>
      <c r="I323" s="8"/>
      <c r="J323" s="8"/>
      <c r="K323" s="8"/>
      <c r="L323" s="8"/>
      <c r="M323" s="8"/>
    </row>
    <row r="324" customFormat="false" ht="15" hidden="false" customHeight="false" outlineLevel="0" collapsed="false">
      <c r="A324" s="8"/>
      <c r="B324" s="8"/>
      <c r="C324" s="8"/>
      <c r="D324" s="8"/>
      <c r="E324" s="9" t="str">
        <f aca="false">IF(B324="","",IFERROR(INDEX(Turmas!$C$2:$C$41,MATCH(B324,Turmas!$A$2:$A$41,0)),""))</f>
        <v/>
      </c>
      <c r="F324" s="10" t="str">
        <f aca="false">IF(OR(C324="",E324=""),"",C324/E324)</f>
        <v/>
      </c>
      <c r="G324" s="10" t="str">
        <f aca="false">IF(OR(D324="",E324=""),"",D324/E324)</f>
        <v/>
      </c>
      <c r="H324" s="10" t="str">
        <f aca="false">IF(OR(F324="",G324=""),"",G324-F324)</f>
        <v/>
      </c>
      <c r="I324" s="8"/>
      <c r="J324" s="8"/>
      <c r="K324" s="8"/>
      <c r="L324" s="8"/>
      <c r="M324" s="8"/>
    </row>
    <row r="325" customFormat="false" ht="15" hidden="false" customHeight="false" outlineLevel="0" collapsed="false">
      <c r="A325" s="8"/>
      <c r="B325" s="8"/>
      <c r="C325" s="8"/>
      <c r="D325" s="8"/>
      <c r="E325" s="9" t="str">
        <f aca="false">IF(B325="","",IFERROR(INDEX(Turmas!$C$2:$C$41,MATCH(B325,Turmas!$A$2:$A$41,0)),""))</f>
        <v/>
      </c>
      <c r="F325" s="10" t="str">
        <f aca="false">IF(OR(C325="",E325=""),"",C325/E325)</f>
        <v/>
      </c>
      <c r="G325" s="10" t="str">
        <f aca="false">IF(OR(D325="",E325=""),"",D325/E325)</f>
        <v/>
      </c>
      <c r="H325" s="10" t="str">
        <f aca="false">IF(OR(F325="",G325=""),"",G325-F325)</f>
        <v/>
      </c>
      <c r="I325" s="8"/>
      <c r="J325" s="8"/>
      <c r="K325" s="8"/>
      <c r="L325" s="8"/>
      <c r="M325" s="8"/>
    </row>
    <row r="326" customFormat="false" ht="15" hidden="false" customHeight="false" outlineLevel="0" collapsed="false">
      <c r="A326" s="8"/>
      <c r="B326" s="8"/>
      <c r="C326" s="8"/>
      <c r="D326" s="8"/>
      <c r="E326" s="9" t="str">
        <f aca="false">IF(B326="","",IFERROR(INDEX(Turmas!$C$2:$C$41,MATCH(B326,Turmas!$A$2:$A$41,0)),""))</f>
        <v/>
      </c>
      <c r="F326" s="10" t="str">
        <f aca="false">IF(OR(C326="",E326=""),"",C326/E326)</f>
        <v/>
      </c>
      <c r="G326" s="10" t="str">
        <f aca="false">IF(OR(D326="",E326=""),"",D326/E326)</f>
        <v/>
      </c>
      <c r="H326" s="10" t="str">
        <f aca="false">IF(OR(F326="",G326=""),"",G326-F326)</f>
        <v/>
      </c>
      <c r="I326" s="8"/>
      <c r="J326" s="8"/>
      <c r="K326" s="8"/>
      <c r="L326" s="8"/>
      <c r="M326" s="8"/>
    </row>
    <row r="327" customFormat="false" ht="15" hidden="false" customHeight="false" outlineLevel="0" collapsed="false">
      <c r="A327" s="8"/>
      <c r="B327" s="8"/>
      <c r="C327" s="8"/>
      <c r="D327" s="8"/>
      <c r="E327" s="9" t="str">
        <f aca="false">IF(B327="","",IFERROR(INDEX(Turmas!$C$2:$C$41,MATCH(B327,Turmas!$A$2:$A$41,0)),""))</f>
        <v/>
      </c>
      <c r="F327" s="10" t="str">
        <f aca="false">IF(OR(C327="",E327=""),"",C327/E327)</f>
        <v/>
      </c>
      <c r="G327" s="10" t="str">
        <f aca="false">IF(OR(D327="",E327=""),"",D327/E327)</f>
        <v/>
      </c>
      <c r="H327" s="10" t="str">
        <f aca="false">IF(OR(F327="",G327=""),"",G327-F327)</f>
        <v/>
      </c>
      <c r="I327" s="8"/>
      <c r="J327" s="8"/>
      <c r="K327" s="8"/>
      <c r="L327" s="8"/>
      <c r="M327" s="8"/>
    </row>
    <row r="328" customFormat="false" ht="15" hidden="false" customHeight="false" outlineLevel="0" collapsed="false">
      <c r="A328" s="8"/>
      <c r="B328" s="8"/>
      <c r="C328" s="8"/>
      <c r="D328" s="8"/>
      <c r="E328" s="9" t="str">
        <f aca="false">IF(B328="","",IFERROR(INDEX(Turmas!$C$2:$C$41,MATCH(B328,Turmas!$A$2:$A$41,0)),""))</f>
        <v/>
      </c>
      <c r="F328" s="10" t="str">
        <f aca="false">IF(OR(C328="",E328=""),"",C328/E328)</f>
        <v/>
      </c>
      <c r="G328" s="10" t="str">
        <f aca="false">IF(OR(D328="",E328=""),"",D328/E328)</f>
        <v/>
      </c>
      <c r="H328" s="10" t="str">
        <f aca="false">IF(OR(F328="",G328=""),"",G328-F328)</f>
        <v/>
      </c>
      <c r="I328" s="8"/>
      <c r="J328" s="8"/>
      <c r="K328" s="8"/>
      <c r="L328" s="8"/>
      <c r="M328" s="8"/>
    </row>
    <row r="329" customFormat="false" ht="15" hidden="false" customHeight="false" outlineLevel="0" collapsed="false">
      <c r="A329" s="8"/>
      <c r="B329" s="8"/>
      <c r="C329" s="8"/>
      <c r="D329" s="8"/>
      <c r="E329" s="9" t="str">
        <f aca="false">IF(B329="","",IFERROR(INDEX(Turmas!$C$2:$C$41,MATCH(B329,Turmas!$A$2:$A$41,0)),""))</f>
        <v/>
      </c>
      <c r="F329" s="10" t="str">
        <f aca="false">IF(OR(C329="",E329=""),"",C329/E329)</f>
        <v/>
      </c>
      <c r="G329" s="10" t="str">
        <f aca="false">IF(OR(D329="",E329=""),"",D329/E329)</f>
        <v/>
      </c>
      <c r="H329" s="10" t="str">
        <f aca="false">IF(OR(F329="",G329=""),"",G329-F329)</f>
        <v/>
      </c>
      <c r="I329" s="8"/>
      <c r="J329" s="8"/>
      <c r="K329" s="8"/>
      <c r="L329" s="8"/>
      <c r="M329" s="8"/>
    </row>
    <row r="330" customFormat="false" ht="15" hidden="false" customHeight="false" outlineLevel="0" collapsed="false">
      <c r="A330" s="8"/>
      <c r="B330" s="8"/>
      <c r="C330" s="8"/>
      <c r="D330" s="8"/>
      <c r="E330" s="9" t="str">
        <f aca="false">IF(B330="","",IFERROR(INDEX(Turmas!$C$2:$C$41,MATCH(B330,Turmas!$A$2:$A$41,0)),""))</f>
        <v/>
      </c>
      <c r="F330" s="10" t="str">
        <f aca="false">IF(OR(C330="",E330=""),"",C330/E330)</f>
        <v/>
      </c>
      <c r="G330" s="10" t="str">
        <f aca="false">IF(OR(D330="",E330=""),"",D330/E330)</f>
        <v/>
      </c>
      <c r="H330" s="10" t="str">
        <f aca="false">IF(OR(F330="",G330=""),"",G330-F330)</f>
        <v/>
      </c>
      <c r="I330" s="8"/>
      <c r="J330" s="8"/>
      <c r="K330" s="8"/>
      <c r="L330" s="8"/>
      <c r="M330" s="8"/>
    </row>
    <row r="331" customFormat="false" ht="15" hidden="false" customHeight="false" outlineLevel="0" collapsed="false">
      <c r="A331" s="8"/>
      <c r="B331" s="8"/>
      <c r="C331" s="8"/>
      <c r="D331" s="8"/>
      <c r="E331" s="9" t="str">
        <f aca="false">IF(B331="","",IFERROR(INDEX(Turmas!$C$2:$C$41,MATCH(B331,Turmas!$A$2:$A$41,0)),""))</f>
        <v/>
      </c>
      <c r="F331" s="10" t="str">
        <f aca="false">IF(OR(C331="",E331=""),"",C331/E331)</f>
        <v/>
      </c>
      <c r="G331" s="10" t="str">
        <f aca="false">IF(OR(D331="",E331=""),"",D331/E331)</f>
        <v/>
      </c>
      <c r="H331" s="10" t="str">
        <f aca="false">IF(OR(F331="",G331=""),"",G331-F331)</f>
        <v/>
      </c>
      <c r="I331" s="8"/>
      <c r="J331" s="8"/>
      <c r="K331" s="8"/>
      <c r="L331" s="8"/>
      <c r="M331" s="8"/>
    </row>
    <row r="332" customFormat="false" ht="15" hidden="false" customHeight="false" outlineLevel="0" collapsed="false">
      <c r="A332" s="8"/>
      <c r="B332" s="8"/>
      <c r="C332" s="8"/>
      <c r="D332" s="8"/>
      <c r="E332" s="9" t="str">
        <f aca="false">IF(B332="","",IFERROR(INDEX(Turmas!$C$2:$C$41,MATCH(B332,Turmas!$A$2:$A$41,0)),""))</f>
        <v/>
      </c>
      <c r="F332" s="10" t="str">
        <f aca="false">IF(OR(C332="",E332=""),"",C332/E332)</f>
        <v/>
      </c>
      <c r="G332" s="10" t="str">
        <f aca="false">IF(OR(D332="",E332=""),"",D332/E332)</f>
        <v/>
      </c>
      <c r="H332" s="10" t="str">
        <f aca="false">IF(OR(F332="",G332=""),"",G332-F332)</f>
        <v/>
      </c>
      <c r="I332" s="8"/>
      <c r="J332" s="8"/>
      <c r="K332" s="8"/>
      <c r="L332" s="8"/>
      <c r="M332" s="8"/>
    </row>
    <row r="333" customFormat="false" ht="15" hidden="false" customHeight="false" outlineLevel="0" collapsed="false">
      <c r="A333" s="8"/>
      <c r="B333" s="8"/>
      <c r="C333" s="8"/>
      <c r="D333" s="8"/>
      <c r="E333" s="9" t="str">
        <f aca="false">IF(B333="","",IFERROR(INDEX(Turmas!$C$2:$C$41,MATCH(B333,Turmas!$A$2:$A$41,0)),""))</f>
        <v/>
      </c>
      <c r="F333" s="10" t="str">
        <f aca="false">IF(OR(C333="",E333=""),"",C333/E333)</f>
        <v/>
      </c>
      <c r="G333" s="10" t="str">
        <f aca="false">IF(OR(D333="",E333=""),"",D333/E333)</f>
        <v/>
      </c>
      <c r="H333" s="10" t="str">
        <f aca="false">IF(OR(F333="",G333=""),"",G333-F333)</f>
        <v/>
      </c>
      <c r="I333" s="8"/>
      <c r="J333" s="8"/>
      <c r="K333" s="8"/>
      <c r="L333" s="8"/>
      <c r="M333" s="8"/>
    </row>
    <row r="334" customFormat="false" ht="15" hidden="false" customHeight="false" outlineLevel="0" collapsed="false">
      <c r="A334" s="8"/>
      <c r="B334" s="8"/>
      <c r="C334" s="8"/>
      <c r="D334" s="8"/>
      <c r="E334" s="9" t="str">
        <f aca="false">IF(B334="","",IFERROR(INDEX(Turmas!$C$2:$C$41,MATCH(B334,Turmas!$A$2:$A$41,0)),""))</f>
        <v/>
      </c>
      <c r="F334" s="10" t="str">
        <f aca="false">IF(OR(C334="",E334=""),"",C334/E334)</f>
        <v/>
      </c>
      <c r="G334" s="10" t="str">
        <f aca="false">IF(OR(D334="",E334=""),"",D334/E334)</f>
        <v/>
      </c>
      <c r="H334" s="10" t="str">
        <f aca="false">IF(OR(F334="",G334=""),"",G334-F334)</f>
        <v/>
      </c>
      <c r="I334" s="8"/>
      <c r="J334" s="8"/>
      <c r="K334" s="8"/>
      <c r="L334" s="8"/>
      <c r="M334" s="8"/>
    </row>
    <row r="335" customFormat="false" ht="15" hidden="false" customHeight="false" outlineLevel="0" collapsed="false">
      <c r="A335" s="8"/>
      <c r="B335" s="8"/>
      <c r="C335" s="8"/>
      <c r="D335" s="8"/>
      <c r="E335" s="9" t="str">
        <f aca="false">IF(B335="","",IFERROR(INDEX(Turmas!$C$2:$C$41,MATCH(B335,Turmas!$A$2:$A$41,0)),""))</f>
        <v/>
      </c>
      <c r="F335" s="10" t="str">
        <f aca="false">IF(OR(C335="",E335=""),"",C335/E335)</f>
        <v/>
      </c>
      <c r="G335" s="10" t="str">
        <f aca="false">IF(OR(D335="",E335=""),"",D335/E335)</f>
        <v/>
      </c>
      <c r="H335" s="10" t="str">
        <f aca="false">IF(OR(F335="",G335=""),"",G335-F335)</f>
        <v/>
      </c>
      <c r="I335" s="8"/>
      <c r="J335" s="8"/>
      <c r="K335" s="8"/>
      <c r="L335" s="8"/>
      <c r="M335" s="8"/>
    </row>
    <row r="336" customFormat="false" ht="15" hidden="false" customHeight="false" outlineLevel="0" collapsed="false">
      <c r="A336" s="8"/>
      <c r="B336" s="8"/>
      <c r="C336" s="8"/>
      <c r="D336" s="8"/>
      <c r="E336" s="9" t="str">
        <f aca="false">IF(B336="","",IFERROR(INDEX(Turmas!$C$2:$C$41,MATCH(B336,Turmas!$A$2:$A$41,0)),""))</f>
        <v/>
      </c>
      <c r="F336" s="10" t="str">
        <f aca="false">IF(OR(C336="",E336=""),"",C336/E336)</f>
        <v/>
      </c>
      <c r="G336" s="10" t="str">
        <f aca="false">IF(OR(D336="",E336=""),"",D336/E336)</f>
        <v/>
      </c>
      <c r="H336" s="10" t="str">
        <f aca="false">IF(OR(F336="",G336=""),"",G336-F336)</f>
        <v/>
      </c>
      <c r="I336" s="8"/>
      <c r="J336" s="8"/>
      <c r="K336" s="8"/>
      <c r="L336" s="8"/>
      <c r="M336" s="8"/>
    </row>
    <row r="337" customFormat="false" ht="15" hidden="false" customHeight="false" outlineLevel="0" collapsed="false">
      <c r="A337" s="8"/>
      <c r="B337" s="8"/>
      <c r="C337" s="8"/>
      <c r="D337" s="8"/>
      <c r="E337" s="9" t="str">
        <f aca="false">IF(B337="","",IFERROR(INDEX(Turmas!$C$2:$C$41,MATCH(B337,Turmas!$A$2:$A$41,0)),""))</f>
        <v/>
      </c>
      <c r="F337" s="10" t="str">
        <f aca="false">IF(OR(C337="",E337=""),"",C337/E337)</f>
        <v/>
      </c>
      <c r="G337" s="10" t="str">
        <f aca="false">IF(OR(D337="",E337=""),"",D337/E337)</f>
        <v/>
      </c>
      <c r="H337" s="10" t="str">
        <f aca="false">IF(OR(F337="",G337=""),"",G337-F337)</f>
        <v/>
      </c>
      <c r="I337" s="8"/>
      <c r="J337" s="8"/>
      <c r="K337" s="8"/>
      <c r="L337" s="8"/>
      <c r="M337" s="8"/>
    </row>
    <row r="338" customFormat="false" ht="15" hidden="false" customHeight="false" outlineLevel="0" collapsed="false">
      <c r="A338" s="8"/>
      <c r="B338" s="8"/>
      <c r="C338" s="8"/>
      <c r="D338" s="8"/>
      <c r="E338" s="9" t="str">
        <f aca="false">IF(B338="","",IFERROR(INDEX(Turmas!$C$2:$C$41,MATCH(B338,Turmas!$A$2:$A$41,0)),""))</f>
        <v/>
      </c>
      <c r="F338" s="10" t="str">
        <f aca="false">IF(OR(C338="",E338=""),"",C338/E338)</f>
        <v/>
      </c>
      <c r="G338" s="10" t="str">
        <f aca="false">IF(OR(D338="",E338=""),"",D338/E338)</f>
        <v/>
      </c>
      <c r="H338" s="10" t="str">
        <f aca="false">IF(OR(F338="",G338=""),"",G338-F338)</f>
        <v/>
      </c>
      <c r="I338" s="8"/>
      <c r="J338" s="8"/>
      <c r="K338" s="8"/>
      <c r="L338" s="8"/>
      <c r="M338" s="8"/>
    </row>
    <row r="339" customFormat="false" ht="15" hidden="false" customHeight="false" outlineLevel="0" collapsed="false">
      <c r="A339" s="8"/>
      <c r="B339" s="8"/>
      <c r="C339" s="8"/>
      <c r="D339" s="8"/>
      <c r="E339" s="9" t="str">
        <f aca="false">IF(B339="","",IFERROR(INDEX(Turmas!$C$2:$C$41,MATCH(B339,Turmas!$A$2:$A$41,0)),""))</f>
        <v/>
      </c>
      <c r="F339" s="10" t="str">
        <f aca="false">IF(OR(C339="",E339=""),"",C339/E339)</f>
        <v/>
      </c>
      <c r="G339" s="10" t="str">
        <f aca="false">IF(OR(D339="",E339=""),"",D339/E339)</f>
        <v/>
      </c>
      <c r="H339" s="10" t="str">
        <f aca="false">IF(OR(F339="",G339=""),"",G339-F339)</f>
        <v/>
      </c>
      <c r="I339" s="8"/>
      <c r="J339" s="8"/>
      <c r="K339" s="8"/>
      <c r="L339" s="8"/>
      <c r="M339" s="8"/>
    </row>
    <row r="340" customFormat="false" ht="15" hidden="false" customHeight="false" outlineLevel="0" collapsed="false">
      <c r="A340" s="8"/>
      <c r="B340" s="8"/>
      <c r="C340" s="8"/>
      <c r="D340" s="8"/>
      <c r="E340" s="9" t="str">
        <f aca="false">IF(B340="","",IFERROR(INDEX(Turmas!$C$2:$C$41,MATCH(B340,Turmas!$A$2:$A$41,0)),""))</f>
        <v/>
      </c>
      <c r="F340" s="10" t="str">
        <f aca="false">IF(OR(C340="",E340=""),"",C340/E340)</f>
        <v/>
      </c>
      <c r="G340" s="10" t="str">
        <f aca="false">IF(OR(D340="",E340=""),"",D340/E340)</f>
        <v/>
      </c>
      <c r="H340" s="10" t="str">
        <f aca="false">IF(OR(F340="",G340=""),"",G340-F340)</f>
        <v/>
      </c>
      <c r="I340" s="8"/>
      <c r="J340" s="8"/>
      <c r="K340" s="8"/>
      <c r="L340" s="8"/>
      <c r="M340" s="8"/>
    </row>
    <row r="341" customFormat="false" ht="15" hidden="false" customHeight="false" outlineLevel="0" collapsed="false">
      <c r="A341" s="8"/>
      <c r="B341" s="8"/>
      <c r="C341" s="8"/>
      <c r="D341" s="8"/>
      <c r="E341" s="9" t="str">
        <f aca="false">IF(B341="","",IFERROR(INDEX(Turmas!$C$2:$C$41,MATCH(B341,Turmas!$A$2:$A$41,0)),""))</f>
        <v/>
      </c>
      <c r="F341" s="10" t="str">
        <f aca="false">IF(OR(C341="",E341=""),"",C341/E341)</f>
        <v/>
      </c>
      <c r="G341" s="10" t="str">
        <f aca="false">IF(OR(D341="",E341=""),"",D341/E341)</f>
        <v/>
      </c>
      <c r="H341" s="10" t="str">
        <f aca="false">IF(OR(F341="",G341=""),"",G341-F341)</f>
        <v/>
      </c>
      <c r="I341" s="8"/>
      <c r="J341" s="8"/>
      <c r="K341" s="8"/>
      <c r="L341" s="8"/>
      <c r="M341" s="8"/>
    </row>
    <row r="342" customFormat="false" ht="15" hidden="false" customHeight="false" outlineLevel="0" collapsed="false">
      <c r="A342" s="8"/>
      <c r="B342" s="8"/>
      <c r="C342" s="8"/>
      <c r="D342" s="8"/>
      <c r="E342" s="9" t="str">
        <f aca="false">IF(B342="","",IFERROR(INDEX(Turmas!$C$2:$C$41,MATCH(B342,Turmas!$A$2:$A$41,0)),""))</f>
        <v/>
      </c>
      <c r="F342" s="10" t="str">
        <f aca="false">IF(OR(C342="",E342=""),"",C342/E342)</f>
        <v/>
      </c>
      <c r="G342" s="10" t="str">
        <f aca="false">IF(OR(D342="",E342=""),"",D342/E342)</f>
        <v/>
      </c>
      <c r="H342" s="10" t="str">
        <f aca="false">IF(OR(F342="",G342=""),"",G342-F342)</f>
        <v/>
      </c>
      <c r="I342" s="8"/>
      <c r="J342" s="8"/>
      <c r="K342" s="8"/>
      <c r="L342" s="8"/>
      <c r="M342" s="8"/>
    </row>
    <row r="343" customFormat="false" ht="15" hidden="false" customHeight="false" outlineLevel="0" collapsed="false">
      <c r="A343" s="8"/>
      <c r="B343" s="8"/>
      <c r="C343" s="8"/>
      <c r="D343" s="8"/>
      <c r="E343" s="9" t="str">
        <f aca="false">IF(B343="","",IFERROR(INDEX(Turmas!$C$2:$C$41,MATCH(B343,Turmas!$A$2:$A$41,0)),""))</f>
        <v/>
      </c>
      <c r="F343" s="10" t="str">
        <f aca="false">IF(OR(C343="",E343=""),"",C343/E343)</f>
        <v/>
      </c>
      <c r="G343" s="10" t="str">
        <f aca="false">IF(OR(D343="",E343=""),"",D343/E343)</f>
        <v/>
      </c>
      <c r="H343" s="10" t="str">
        <f aca="false">IF(OR(F343="",G343=""),"",G343-F343)</f>
        <v/>
      </c>
      <c r="I343" s="8"/>
      <c r="J343" s="8"/>
      <c r="K343" s="8"/>
      <c r="L343" s="8"/>
      <c r="M343" s="8"/>
    </row>
    <row r="344" customFormat="false" ht="15" hidden="false" customHeight="false" outlineLevel="0" collapsed="false">
      <c r="A344" s="8"/>
      <c r="B344" s="8"/>
      <c r="C344" s="8"/>
      <c r="D344" s="8"/>
      <c r="E344" s="9" t="str">
        <f aca="false">IF(B344="","",IFERROR(INDEX(Turmas!$C$2:$C$41,MATCH(B344,Turmas!$A$2:$A$41,0)),""))</f>
        <v/>
      </c>
      <c r="F344" s="10" t="str">
        <f aca="false">IF(OR(C344="",E344=""),"",C344/E344)</f>
        <v/>
      </c>
      <c r="G344" s="10" t="str">
        <f aca="false">IF(OR(D344="",E344=""),"",D344/E344)</f>
        <v/>
      </c>
      <c r="H344" s="10" t="str">
        <f aca="false">IF(OR(F344="",G344=""),"",G344-F344)</f>
        <v/>
      </c>
      <c r="I344" s="8"/>
      <c r="J344" s="8"/>
      <c r="K344" s="8"/>
      <c r="L344" s="8"/>
      <c r="M344" s="8"/>
    </row>
    <row r="345" customFormat="false" ht="15" hidden="false" customHeight="false" outlineLevel="0" collapsed="false">
      <c r="A345" s="8"/>
      <c r="B345" s="8"/>
      <c r="C345" s="8"/>
      <c r="D345" s="8"/>
      <c r="E345" s="9" t="str">
        <f aca="false">IF(B345="","",IFERROR(INDEX(Turmas!$C$2:$C$41,MATCH(B345,Turmas!$A$2:$A$41,0)),""))</f>
        <v/>
      </c>
      <c r="F345" s="10" t="str">
        <f aca="false">IF(OR(C345="",E345=""),"",C345/E345)</f>
        <v/>
      </c>
      <c r="G345" s="10" t="str">
        <f aca="false">IF(OR(D345="",E345=""),"",D345/E345)</f>
        <v/>
      </c>
      <c r="H345" s="10" t="str">
        <f aca="false">IF(OR(F345="",G345=""),"",G345-F345)</f>
        <v/>
      </c>
      <c r="I345" s="8"/>
      <c r="J345" s="8"/>
      <c r="K345" s="8"/>
      <c r="L345" s="8"/>
      <c r="M345" s="8"/>
    </row>
    <row r="346" customFormat="false" ht="15" hidden="false" customHeight="false" outlineLevel="0" collapsed="false">
      <c r="A346" s="8"/>
      <c r="B346" s="8"/>
      <c r="C346" s="8"/>
      <c r="D346" s="8"/>
      <c r="E346" s="9" t="str">
        <f aca="false">IF(B346="","",IFERROR(INDEX(Turmas!$C$2:$C$41,MATCH(B346,Turmas!$A$2:$A$41,0)),""))</f>
        <v/>
      </c>
      <c r="F346" s="10" t="str">
        <f aca="false">IF(OR(C346="",E346=""),"",C346/E346)</f>
        <v/>
      </c>
      <c r="G346" s="10" t="str">
        <f aca="false">IF(OR(D346="",E346=""),"",D346/E346)</f>
        <v/>
      </c>
      <c r="H346" s="10" t="str">
        <f aca="false">IF(OR(F346="",G346=""),"",G346-F346)</f>
        <v/>
      </c>
      <c r="I346" s="8"/>
      <c r="J346" s="8"/>
      <c r="K346" s="8"/>
      <c r="L346" s="8"/>
      <c r="M346" s="8"/>
    </row>
    <row r="347" customFormat="false" ht="15" hidden="false" customHeight="false" outlineLevel="0" collapsed="false">
      <c r="A347" s="8"/>
      <c r="B347" s="8"/>
      <c r="C347" s="8"/>
      <c r="D347" s="8"/>
      <c r="E347" s="9" t="str">
        <f aca="false">IF(B347="","",IFERROR(INDEX(Turmas!$C$2:$C$41,MATCH(B347,Turmas!$A$2:$A$41,0)),""))</f>
        <v/>
      </c>
      <c r="F347" s="10" t="str">
        <f aca="false">IF(OR(C347="",E347=""),"",C347/E347)</f>
        <v/>
      </c>
      <c r="G347" s="10" t="str">
        <f aca="false">IF(OR(D347="",E347=""),"",D347/E347)</f>
        <v/>
      </c>
      <c r="H347" s="10" t="str">
        <f aca="false">IF(OR(F347="",G347=""),"",G347-F347)</f>
        <v/>
      </c>
      <c r="I347" s="8"/>
      <c r="J347" s="8"/>
      <c r="K347" s="8"/>
      <c r="L347" s="8"/>
      <c r="M347" s="8"/>
    </row>
    <row r="348" customFormat="false" ht="15" hidden="false" customHeight="false" outlineLevel="0" collapsed="false">
      <c r="A348" s="8"/>
      <c r="B348" s="8"/>
      <c r="C348" s="8"/>
      <c r="D348" s="8"/>
      <c r="E348" s="9" t="str">
        <f aca="false">IF(B348="","",IFERROR(INDEX(Turmas!$C$2:$C$41,MATCH(B348,Turmas!$A$2:$A$41,0)),""))</f>
        <v/>
      </c>
      <c r="F348" s="10" t="str">
        <f aca="false">IF(OR(C348="",E348=""),"",C348/E348)</f>
        <v/>
      </c>
      <c r="G348" s="10" t="str">
        <f aca="false">IF(OR(D348="",E348=""),"",D348/E348)</f>
        <v/>
      </c>
      <c r="H348" s="10" t="str">
        <f aca="false">IF(OR(F348="",G348=""),"",G348-F348)</f>
        <v/>
      </c>
      <c r="I348" s="8"/>
      <c r="J348" s="8"/>
      <c r="K348" s="8"/>
      <c r="L348" s="8"/>
      <c r="M348" s="8"/>
    </row>
    <row r="349" customFormat="false" ht="15" hidden="false" customHeight="false" outlineLevel="0" collapsed="false">
      <c r="A349" s="8"/>
      <c r="B349" s="8"/>
      <c r="C349" s="8"/>
      <c r="D349" s="8"/>
      <c r="E349" s="9" t="str">
        <f aca="false">IF(B349="","",IFERROR(INDEX(Turmas!$C$2:$C$41,MATCH(B349,Turmas!$A$2:$A$41,0)),""))</f>
        <v/>
      </c>
      <c r="F349" s="10" t="str">
        <f aca="false">IF(OR(C349="",E349=""),"",C349/E349)</f>
        <v/>
      </c>
      <c r="G349" s="10" t="str">
        <f aca="false">IF(OR(D349="",E349=""),"",D349/E349)</f>
        <v/>
      </c>
      <c r="H349" s="10" t="str">
        <f aca="false">IF(OR(F349="",G349=""),"",G349-F349)</f>
        <v/>
      </c>
      <c r="I349" s="8"/>
      <c r="J349" s="8"/>
      <c r="K349" s="8"/>
      <c r="L349" s="8"/>
      <c r="M349" s="8"/>
    </row>
    <row r="350" customFormat="false" ht="15" hidden="false" customHeight="false" outlineLevel="0" collapsed="false">
      <c r="A350" s="8"/>
      <c r="B350" s="8"/>
      <c r="C350" s="8"/>
      <c r="D350" s="8"/>
      <c r="E350" s="9" t="str">
        <f aca="false">IF(B350="","",IFERROR(INDEX(Turmas!$C$2:$C$41,MATCH(B350,Turmas!$A$2:$A$41,0)),""))</f>
        <v/>
      </c>
      <c r="F350" s="10" t="str">
        <f aca="false">IF(OR(C350="",E350=""),"",C350/E350)</f>
        <v/>
      </c>
      <c r="G350" s="10" t="str">
        <f aca="false">IF(OR(D350="",E350=""),"",D350/E350)</f>
        <v/>
      </c>
      <c r="H350" s="10" t="str">
        <f aca="false">IF(OR(F350="",G350=""),"",G350-F350)</f>
        <v/>
      </c>
      <c r="I350" s="8"/>
      <c r="J350" s="8"/>
      <c r="K350" s="8"/>
      <c r="L350" s="8"/>
      <c r="M350" s="8"/>
    </row>
    <row r="351" customFormat="false" ht="15" hidden="false" customHeight="false" outlineLevel="0" collapsed="false">
      <c r="A351" s="8"/>
      <c r="B351" s="8"/>
      <c r="C351" s="8"/>
      <c r="D351" s="8"/>
      <c r="E351" s="9" t="str">
        <f aca="false">IF(B351="","",IFERROR(INDEX(Turmas!$C$2:$C$41,MATCH(B351,Turmas!$A$2:$A$41,0)),""))</f>
        <v/>
      </c>
      <c r="F351" s="10" t="str">
        <f aca="false">IF(OR(C351="",E351=""),"",C351/E351)</f>
        <v/>
      </c>
      <c r="G351" s="10" t="str">
        <f aca="false">IF(OR(D351="",E351=""),"",D351/E351)</f>
        <v/>
      </c>
      <c r="H351" s="10" t="str">
        <f aca="false">IF(OR(F351="",G351=""),"",G351-F351)</f>
        <v/>
      </c>
      <c r="I351" s="8"/>
      <c r="J351" s="8"/>
      <c r="K351" s="8"/>
      <c r="L351" s="8"/>
      <c r="M351" s="8"/>
    </row>
    <row r="352" customFormat="false" ht="15" hidden="false" customHeight="false" outlineLevel="0" collapsed="false">
      <c r="A352" s="8"/>
      <c r="B352" s="8"/>
      <c r="C352" s="8"/>
      <c r="D352" s="8"/>
      <c r="E352" s="9" t="str">
        <f aca="false">IF(B352="","",IFERROR(INDEX(Turmas!$C$2:$C$41,MATCH(B352,Turmas!$A$2:$A$41,0)),""))</f>
        <v/>
      </c>
      <c r="F352" s="10" t="str">
        <f aca="false">IF(OR(C352="",E352=""),"",C352/E352)</f>
        <v/>
      </c>
      <c r="G352" s="10" t="str">
        <f aca="false">IF(OR(D352="",E352=""),"",D352/E352)</f>
        <v/>
      </c>
      <c r="H352" s="10" t="str">
        <f aca="false">IF(OR(F352="",G352=""),"",G352-F352)</f>
        <v/>
      </c>
      <c r="I352" s="8"/>
      <c r="J352" s="8"/>
      <c r="K352" s="8"/>
      <c r="L352" s="8"/>
      <c r="M352" s="8"/>
    </row>
    <row r="353" customFormat="false" ht="15" hidden="false" customHeight="false" outlineLevel="0" collapsed="false">
      <c r="A353" s="8"/>
      <c r="B353" s="8"/>
      <c r="C353" s="8"/>
      <c r="D353" s="8"/>
      <c r="E353" s="9" t="str">
        <f aca="false">IF(B353="","",IFERROR(INDEX(Turmas!$C$2:$C$41,MATCH(B353,Turmas!$A$2:$A$41,0)),""))</f>
        <v/>
      </c>
      <c r="F353" s="10" t="str">
        <f aca="false">IF(OR(C353="",E353=""),"",C353/E353)</f>
        <v/>
      </c>
      <c r="G353" s="10" t="str">
        <f aca="false">IF(OR(D353="",E353=""),"",D353/E353)</f>
        <v/>
      </c>
      <c r="H353" s="10" t="str">
        <f aca="false">IF(OR(F353="",G353=""),"",G353-F353)</f>
        <v/>
      </c>
      <c r="I353" s="8"/>
      <c r="J353" s="8"/>
      <c r="K353" s="8"/>
      <c r="L353" s="8"/>
      <c r="M353" s="8"/>
    </row>
    <row r="354" customFormat="false" ht="15" hidden="false" customHeight="false" outlineLevel="0" collapsed="false">
      <c r="A354" s="8"/>
      <c r="B354" s="8"/>
      <c r="C354" s="8"/>
      <c r="D354" s="8"/>
      <c r="E354" s="9" t="str">
        <f aca="false">IF(B354="","",IFERROR(INDEX(Turmas!$C$2:$C$41,MATCH(B354,Turmas!$A$2:$A$41,0)),""))</f>
        <v/>
      </c>
      <c r="F354" s="10" t="str">
        <f aca="false">IF(OR(C354="",E354=""),"",C354/E354)</f>
        <v/>
      </c>
      <c r="G354" s="10" t="str">
        <f aca="false">IF(OR(D354="",E354=""),"",D354/E354)</f>
        <v/>
      </c>
      <c r="H354" s="10" t="str">
        <f aca="false">IF(OR(F354="",G354=""),"",G354-F354)</f>
        <v/>
      </c>
      <c r="I354" s="8"/>
      <c r="J354" s="8"/>
      <c r="K354" s="8"/>
      <c r="L354" s="8"/>
      <c r="M354" s="8"/>
    </row>
    <row r="355" customFormat="false" ht="15" hidden="false" customHeight="false" outlineLevel="0" collapsed="false">
      <c r="A355" s="8"/>
      <c r="B355" s="8"/>
      <c r="C355" s="8"/>
      <c r="D355" s="8"/>
      <c r="E355" s="9" t="str">
        <f aca="false">IF(B355="","",IFERROR(INDEX(Turmas!$C$2:$C$41,MATCH(B355,Turmas!$A$2:$A$41,0)),""))</f>
        <v/>
      </c>
      <c r="F355" s="10" t="str">
        <f aca="false">IF(OR(C355="",E355=""),"",C355/E355)</f>
        <v/>
      </c>
      <c r="G355" s="10" t="str">
        <f aca="false">IF(OR(D355="",E355=""),"",D355/E355)</f>
        <v/>
      </c>
      <c r="H355" s="10" t="str">
        <f aca="false">IF(OR(F355="",G355=""),"",G355-F355)</f>
        <v/>
      </c>
      <c r="I355" s="8"/>
      <c r="J355" s="8"/>
      <c r="K355" s="8"/>
      <c r="L355" s="8"/>
      <c r="M355" s="8"/>
    </row>
    <row r="356" customFormat="false" ht="15" hidden="false" customHeight="false" outlineLevel="0" collapsed="false">
      <c r="A356" s="8"/>
      <c r="B356" s="8"/>
      <c r="C356" s="8"/>
      <c r="D356" s="8"/>
      <c r="E356" s="9" t="str">
        <f aca="false">IF(B356="","",IFERROR(INDEX(Turmas!$C$2:$C$41,MATCH(B356,Turmas!$A$2:$A$41,0)),""))</f>
        <v/>
      </c>
      <c r="F356" s="10" t="str">
        <f aca="false">IF(OR(C356="",E356=""),"",C356/E356)</f>
        <v/>
      </c>
      <c r="G356" s="10" t="str">
        <f aca="false">IF(OR(D356="",E356=""),"",D356/E356)</f>
        <v/>
      </c>
      <c r="H356" s="10" t="str">
        <f aca="false">IF(OR(F356="",G356=""),"",G356-F356)</f>
        <v/>
      </c>
      <c r="I356" s="8"/>
      <c r="J356" s="8"/>
      <c r="K356" s="8"/>
      <c r="L356" s="8"/>
      <c r="M356" s="8"/>
    </row>
    <row r="357" customFormat="false" ht="15" hidden="false" customHeight="false" outlineLevel="0" collapsed="false">
      <c r="A357" s="8"/>
      <c r="B357" s="8"/>
      <c r="C357" s="8"/>
      <c r="D357" s="8"/>
      <c r="E357" s="9" t="str">
        <f aca="false">IF(B357="","",IFERROR(INDEX(Turmas!$C$2:$C$41,MATCH(B357,Turmas!$A$2:$A$41,0)),""))</f>
        <v/>
      </c>
      <c r="F357" s="10" t="str">
        <f aca="false">IF(OR(C357="",E357=""),"",C357/E357)</f>
        <v/>
      </c>
      <c r="G357" s="10" t="str">
        <f aca="false">IF(OR(D357="",E357=""),"",D357/E357)</f>
        <v/>
      </c>
      <c r="H357" s="10" t="str">
        <f aca="false">IF(OR(F357="",G357=""),"",G357-F357)</f>
        <v/>
      </c>
      <c r="I357" s="8"/>
      <c r="J357" s="8"/>
      <c r="K357" s="8"/>
      <c r="L357" s="8"/>
      <c r="M357" s="8"/>
    </row>
    <row r="358" customFormat="false" ht="15" hidden="false" customHeight="false" outlineLevel="0" collapsed="false">
      <c r="A358" s="8"/>
      <c r="B358" s="8"/>
      <c r="C358" s="8"/>
      <c r="D358" s="8"/>
      <c r="E358" s="9" t="str">
        <f aca="false">IF(B358="","",IFERROR(INDEX(Turmas!$C$2:$C$41,MATCH(B358,Turmas!$A$2:$A$41,0)),""))</f>
        <v/>
      </c>
      <c r="F358" s="10" t="str">
        <f aca="false">IF(OR(C358="",E358=""),"",C358/E358)</f>
        <v/>
      </c>
      <c r="G358" s="10" t="str">
        <f aca="false">IF(OR(D358="",E358=""),"",D358/E358)</f>
        <v/>
      </c>
      <c r="H358" s="10" t="str">
        <f aca="false">IF(OR(F358="",G358=""),"",G358-F358)</f>
        <v/>
      </c>
      <c r="I358" s="8"/>
      <c r="J358" s="8"/>
      <c r="K358" s="8"/>
      <c r="L358" s="8"/>
      <c r="M358" s="8"/>
    </row>
    <row r="359" customFormat="false" ht="15" hidden="false" customHeight="false" outlineLevel="0" collapsed="false">
      <c r="A359" s="8"/>
      <c r="B359" s="8"/>
      <c r="C359" s="8"/>
      <c r="D359" s="8"/>
      <c r="E359" s="9" t="str">
        <f aca="false">IF(B359="","",IFERROR(INDEX(Turmas!$C$2:$C$41,MATCH(B359,Turmas!$A$2:$A$41,0)),""))</f>
        <v/>
      </c>
      <c r="F359" s="10" t="str">
        <f aca="false">IF(OR(C359="",E359=""),"",C359/E359)</f>
        <v/>
      </c>
      <c r="G359" s="10" t="str">
        <f aca="false">IF(OR(D359="",E359=""),"",D359/E359)</f>
        <v/>
      </c>
      <c r="H359" s="10" t="str">
        <f aca="false">IF(OR(F359="",G359=""),"",G359-F359)</f>
        <v/>
      </c>
      <c r="I359" s="8"/>
      <c r="J359" s="8"/>
      <c r="K359" s="8"/>
      <c r="L359" s="8"/>
      <c r="M359" s="8"/>
    </row>
    <row r="360" customFormat="false" ht="15" hidden="false" customHeight="false" outlineLevel="0" collapsed="false">
      <c r="A360" s="8"/>
      <c r="B360" s="8"/>
      <c r="C360" s="8"/>
      <c r="D360" s="8"/>
      <c r="E360" s="9" t="str">
        <f aca="false">IF(B360="","",IFERROR(INDEX(Turmas!$C$2:$C$41,MATCH(B360,Turmas!$A$2:$A$41,0)),""))</f>
        <v/>
      </c>
      <c r="F360" s="10" t="str">
        <f aca="false">IF(OR(C360="",E360=""),"",C360/E360)</f>
        <v/>
      </c>
      <c r="G360" s="10" t="str">
        <f aca="false">IF(OR(D360="",E360=""),"",D360/E360)</f>
        <v/>
      </c>
      <c r="H360" s="10" t="str">
        <f aca="false">IF(OR(F360="",G360=""),"",G360-F360)</f>
        <v/>
      </c>
      <c r="I360" s="8"/>
      <c r="J360" s="8"/>
      <c r="K360" s="8"/>
      <c r="L360" s="8"/>
      <c r="M360" s="8"/>
    </row>
    <row r="361" customFormat="false" ht="15" hidden="false" customHeight="false" outlineLevel="0" collapsed="false">
      <c r="A361" s="8"/>
      <c r="B361" s="8"/>
      <c r="C361" s="8"/>
      <c r="D361" s="8"/>
      <c r="E361" s="9" t="str">
        <f aca="false">IF(B361="","",IFERROR(INDEX(Turmas!$C$2:$C$41,MATCH(B361,Turmas!$A$2:$A$41,0)),""))</f>
        <v/>
      </c>
      <c r="F361" s="10" t="str">
        <f aca="false">IF(OR(C361="",E361=""),"",C361/E361)</f>
        <v/>
      </c>
      <c r="G361" s="10" t="str">
        <f aca="false">IF(OR(D361="",E361=""),"",D361/E361)</f>
        <v/>
      </c>
      <c r="H361" s="10" t="str">
        <f aca="false">IF(OR(F361="",G361=""),"",G361-F361)</f>
        <v/>
      </c>
      <c r="I361" s="8"/>
      <c r="J361" s="8"/>
      <c r="K361" s="8"/>
      <c r="L361" s="8"/>
      <c r="M361" s="8"/>
    </row>
    <row r="362" customFormat="false" ht="15" hidden="false" customHeight="false" outlineLevel="0" collapsed="false">
      <c r="A362" s="8"/>
      <c r="B362" s="8"/>
      <c r="C362" s="8"/>
      <c r="D362" s="8"/>
      <c r="E362" s="9" t="str">
        <f aca="false">IF(B362="","",IFERROR(INDEX(Turmas!$C$2:$C$41,MATCH(B362,Turmas!$A$2:$A$41,0)),""))</f>
        <v/>
      </c>
      <c r="F362" s="10" t="str">
        <f aca="false">IF(OR(C362="",E362=""),"",C362/E362)</f>
        <v/>
      </c>
      <c r="G362" s="10" t="str">
        <f aca="false">IF(OR(D362="",E362=""),"",D362/E362)</f>
        <v/>
      </c>
      <c r="H362" s="10" t="str">
        <f aca="false">IF(OR(F362="",G362=""),"",G362-F362)</f>
        <v/>
      </c>
      <c r="I362" s="8"/>
      <c r="J362" s="8"/>
      <c r="K362" s="8"/>
      <c r="L362" s="8"/>
      <c r="M362" s="8"/>
    </row>
    <row r="363" customFormat="false" ht="15" hidden="false" customHeight="false" outlineLevel="0" collapsed="false">
      <c r="A363" s="8"/>
      <c r="B363" s="8"/>
      <c r="C363" s="8"/>
      <c r="D363" s="8"/>
      <c r="E363" s="9" t="str">
        <f aca="false">IF(B363="","",IFERROR(INDEX(Turmas!$C$2:$C$41,MATCH(B363,Turmas!$A$2:$A$41,0)),""))</f>
        <v/>
      </c>
      <c r="F363" s="10" t="str">
        <f aca="false">IF(OR(C363="",E363=""),"",C363/E363)</f>
        <v/>
      </c>
      <c r="G363" s="10" t="str">
        <f aca="false">IF(OR(D363="",E363=""),"",D363/E363)</f>
        <v/>
      </c>
      <c r="H363" s="10" t="str">
        <f aca="false">IF(OR(F363="",G363=""),"",G363-F363)</f>
        <v/>
      </c>
      <c r="I363" s="8"/>
      <c r="J363" s="8"/>
      <c r="K363" s="8"/>
      <c r="L363" s="8"/>
      <c r="M363" s="8"/>
    </row>
    <row r="364" customFormat="false" ht="15" hidden="false" customHeight="false" outlineLevel="0" collapsed="false">
      <c r="A364" s="8"/>
      <c r="B364" s="8"/>
      <c r="C364" s="8"/>
      <c r="D364" s="8"/>
      <c r="E364" s="9" t="str">
        <f aca="false">IF(B364="","",IFERROR(INDEX(Turmas!$C$2:$C$41,MATCH(B364,Turmas!$A$2:$A$41,0)),""))</f>
        <v/>
      </c>
      <c r="F364" s="10" t="str">
        <f aca="false">IF(OR(C364="",E364=""),"",C364/E364)</f>
        <v/>
      </c>
      <c r="G364" s="10" t="str">
        <f aca="false">IF(OR(D364="",E364=""),"",D364/E364)</f>
        <v/>
      </c>
      <c r="H364" s="10" t="str">
        <f aca="false">IF(OR(F364="",G364=""),"",G364-F364)</f>
        <v/>
      </c>
      <c r="I364" s="8"/>
      <c r="J364" s="8"/>
      <c r="K364" s="8"/>
      <c r="L364" s="8"/>
      <c r="M364" s="8"/>
    </row>
    <row r="365" customFormat="false" ht="15" hidden="false" customHeight="false" outlineLevel="0" collapsed="false">
      <c r="A365" s="8"/>
      <c r="B365" s="8"/>
      <c r="C365" s="8"/>
      <c r="D365" s="8"/>
      <c r="E365" s="9" t="str">
        <f aca="false">IF(B365="","",IFERROR(INDEX(Turmas!$C$2:$C$41,MATCH(B365,Turmas!$A$2:$A$41,0)),""))</f>
        <v/>
      </c>
      <c r="F365" s="10" t="str">
        <f aca="false">IF(OR(C365="",E365=""),"",C365/E365)</f>
        <v/>
      </c>
      <c r="G365" s="10" t="str">
        <f aca="false">IF(OR(D365="",E365=""),"",D365/E365)</f>
        <v/>
      </c>
      <c r="H365" s="10" t="str">
        <f aca="false">IF(OR(F365="",G365=""),"",G365-F365)</f>
        <v/>
      </c>
      <c r="I365" s="8"/>
      <c r="J365" s="8"/>
      <c r="K365" s="8"/>
      <c r="L365" s="8"/>
      <c r="M365" s="8"/>
    </row>
    <row r="366" customFormat="false" ht="15" hidden="false" customHeight="false" outlineLevel="0" collapsed="false">
      <c r="A366" s="8"/>
      <c r="B366" s="8"/>
      <c r="C366" s="8"/>
      <c r="D366" s="8"/>
      <c r="E366" s="9" t="str">
        <f aca="false">IF(B366="","",IFERROR(INDEX(Turmas!$C$2:$C$41,MATCH(B366,Turmas!$A$2:$A$41,0)),""))</f>
        <v/>
      </c>
      <c r="F366" s="10" t="str">
        <f aca="false">IF(OR(C366="",E366=""),"",C366/E366)</f>
        <v/>
      </c>
      <c r="G366" s="10" t="str">
        <f aca="false">IF(OR(D366="",E366=""),"",D366/E366)</f>
        <v/>
      </c>
      <c r="H366" s="10" t="str">
        <f aca="false">IF(OR(F366="",G366=""),"",G366-F366)</f>
        <v/>
      </c>
      <c r="I366" s="8"/>
      <c r="J366" s="8"/>
      <c r="K366" s="8"/>
      <c r="L366" s="8"/>
      <c r="M366" s="8"/>
    </row>
    <row r="367" customFormat="false" ht="15" hidden="false" customHeight="false" outlineLevel="0" collapsed="false">
      <c r="A367" s="8"/>
      <c r="B367" s="8"/>
      <c r="C367" s="8"/>
      <c r="D367" s="8"/>
      <c r="E367" s="9" t="str">
        <f aca="false">IF(B367="","",IFERROR(INDEX(Turmas!$C$2:$C$41,MATCH(B367,Turmas!$A$2:$A$41,0)),""))</f>
        <v/>
      </c>
      <c r="F367" s="10" t="str">
        <f aca="false">IF(OR(C367="",E367=""),"",C367/E367)</f>
        <v/>
      </c>
      <c r="G367" s="10" t="str">
        <f aca="false">IF(OR(D367="",E367=""),"",D367/E367)</f>
        <v/>
      </c>
      <c r="H367" s="10" t="str">
        <f aca="false">IF(OR(F367="",G367=""),"",G367-F367)</f>
        <v/>
      </c>
      <c r="I367" s="8"/>
      <c r="J367" s="8"/>
      <c r="K367" s="8"/>
      <c r="L367" s="8"/>
      <c r="M367" s="8"/>
    </row>
    <row r="368" customFormat="false" ht="15" hidden="false" customHeight="false" outlineLevel="0" collapsed="false">
      <c r="A368" s="8"/>
      <c r="B368" s="8"/>
      <c r="C368" s="8"/>
      <c r="D368" s="8"/>
      <c r="E368" s="9" t="str">
        <f aca="false">IF(B368="","",IFERROR(INDEX(Turmas!$C$2:$C$41,MATCH(B368,Turmas!$A$2:$A$41,0)),""))</f>
        <v/>
      </c>
      <c r="F368" s="10" t="str">
        <f aca="false">IF(OR(C368="",E368=""),"",C368/E368)</f>
        <v/>
      </c>
      <c r="G368" s="10" t="str">
        <f aca="false">IF(OR(D368="",E368=""),"",D368/E368)</f>
        <v/>
      </c>
      <c r="H368" s="10" t="str">
        <f aca="false">IF(OR(F368="",G368=""),"",G368-F368)</f>
        <v/>
      </c>
      <c r="I368" s="8"/>
      <c r="J368" s="8"/>
      <c r="K368" s="8"/>
      <c r="L368" s="8"/>
      <c r="M368" s="8"/>
    </row>
    <row r="369" customFormat="false" ht="15" hidden="false" customHeight="false" outlineLevel="0" collapsed="false">
      <c r="A369" s="8"/>
      <c r="B369" s="8"/>
      <c r="C369" s="8"/>
      <c r="D369" s="8"/>
      <c r="E369" s="9" t="str">
        <f aca="false">IF(B369="","",IFERROR(INDEX(Turmas!$C$2:$C$41,MATCH(B369,Turmas!$A$2:$A$41,0)),""))</f>
        <v/>
      </c>
      <c r="F369" s="10" t="str">
        <f aca="false">IF(OR(C369="",E369=""),"",C369/E369)</f>
        <v/>
      </c>
      <c r="G369" s="10" t="str">
        <f aca="false">IF(OR(D369="",E369=""),"",D369/E369)</f>
        <v/>
      </c>
      <c r="H369" s="10" t="str">
        <f aca="false">IF(OR(F369="",G369=""),"",G369-F369)</f>
        <v/>
      </c>
      <c r="I369" s="8"/>
      <c r="J369" s="8"/>
      <c r="K369" s="8"/>
      <c r="L369" s="8"/>
      <c r="M369" s="8"/>
    </row>
    <row r="370" customFormat="false" ht="15" hidden="false" customHeight="false" outlineLevel="0" collapsed="false">
      <c r="A370" s="8"/>
      <c r="B370" s="8"/>
      <c r="C370" s="8"/>
      <c r="D370" s="8"/>
      <c r="E370" s="9" t="str">
        <f aca="false">IF(B370="","",IFERROR(INDEX(Turmas!$C$2:$C$41,MATCH(B370,Turmas!$A$2:$A$41,0)),""))</f>
        <v/>
      </c>
      <c r="F370" s="10" t="str">
        <f aca="false">IF(OR(C370="",E370=""),"",C370/E370)</f>
        <v/>
      </c>
      <c r="G370" s="10" t="str">
        <f aca="false">IF(OR(D370="",E370=""),"",D370/E370)</f>
        <v/>
      </c>
      <c r="H370" s="10" t="str">
        <f aca="false">IF(OR(F370="",G370=""),"",G370-F370)</f>
        <v/>
      </c>
      <c r="I370" s="8"/>
      <c r="J370" s="8"/>
      <c r="K370" s="8"/>
      <c r="L370" s="8"/>
      <c r="M370" s="8"/>
    </row>
    <row r="371" customFormat="false" ht="15" hidden="false" customHeight="false" outlineLevel="0" collapsed="false">
      <c r="A371" s="8"/>
      <c r="B371" s="8"/>
      <c r="C371" s="8"/>
      <c r="D371" s="8"/>
      <c r="E371" s="9" t="str">
        <f aca="false">IF(B371="","",IFERROR(INDEX(Turmas!$C$2:$C$41,MATCH(B371,Turmas!$A$2:$A$41,0)),""))</f>
        <v/>
      </c>
      <c r="F371" s="10" t="str">
        <f aca="false">IF(OR(C371="",E371=""),"",C371/E371)</f>
        <v/>
      </c>
      <c r="G371" s="10" t="str">
        <f aca="false">IF(OR(D371="",E371=""),"",D371/E371)</f>
        <v/>
      </c>
      <c r="H371" s="10" t="str">
        <f aca="false">IF(OR(F371="",G371=""),"",G371-F371)</f>
        <v/>
      </c>
      <c r="I371" s="8"/>
      <c r="J371" s="8"/>
      <c r="K371" s="8"/>
      <c r="L371" s="8"/>
      <c r="M371" s="8"/>
    </row>
    <row r="372" customFormat="false" ht="15" hidden="false" customHeight="false" outlineLevel="0" collapsed="false">
      <c r="A372" s="8"/>
      <c r="B372" s="8"/>
      <c r="C372" s="8"/>
      <c r="D372" s="8"/>
      <c r="E372" s="9" t="str">
        <f aca="false">IF(B372="","",IFERROR(INDEX(Turmas!$C$2:$C$41,MATCH(B372,Turmas!$A$2:$A$41,0)),""))</f>
        <v/>
      </c>
      <c r="F372" s="10" t="str">
        <f aca="false">IF(OR(C372="",E372=""),"",C372/E372)</f>
        <v/>
      </c>
      <c r="G372" s="10" t="str">
        <f aca="false">IF(OR(D372="",E372=""),"",D372/E372)</f>
        <v/>
      </c>
      <c r="H372" s="10" t="str">
        <f aca="false">IF(OR(F372="",G372=""),"",G372-F372)</f>
        <v/>
      </c>
      <c r="I372" s="8"/>
      <c r="J372" s="8"/>
      <c r="K372" s="8"/>
      <c r="L372" s="8"/>
      <c r="M372" s="8"/>
    </row>
    <row r="373" customFormat="false" ht="15" hidden="false" customHeight="false" outlineLevel="0" collapsed="false">
      <c r="A373" s="8"/>
      <c r="B373" s="8"/>
      <c r="C373" s="8"/>
      <c r="D373" s="8"/>
      <c r="E373" s="9" t="str">
        <f aca="false">IF(B373="","",IFERROR(INDEX(Turmas!$C$2:$C$41,MATCH(B373,Turmas!$A$2:$A$41,0)),""))</f>
        <v/>
      </c>
      <c r="F373" s="10" t="str">
        <f aca="false">IF(OR(C373="",E373=""),"",C373/E373)</f>
        <v/>
      </c>
      <c r="G373" s="10" t="str">
        <f aca="false">IF(OR(D373="",E373=""),"",D373/E373)</f>
        <v/>
      </c>
      <c r="H373" s="10" t="str">
        <f aca="false">IF(OR(F373="",G373=""),"",G373-F373)</f>
        <v/>
      </c>
      <c r="I373" s="8"/>
      <c r="J373" s="8"/>
      <c r="K373" s="8"/>
      <c r="L373" s="8"/>
      <c r="M373" s="8"/>
    </row>
    <row r="374" customFormat="false" ht="15" hidden="false" customHeight="false" outlineLevel="0" collapsed="false">
      <c r="A374" s="8"/>
      <c r="B374" s="8"/>
      <c r="C374" s="8"/>
      <c r="D374" s="8"/>
      <c r="E374" s="9" t="str">
        <f aca="false">IF(B374="","",IFERROR(INDEX(Turmas!$C$2:$C$41,MATCH(B374,Turmas!$A$2:$A$41,0)),""))</f>
        <v/>
      </c>
      <c r="F374" s="10" t="str">
        <f aca="false">IF(OR(C374="",E374=""),"",C374/E374)</f>
        <v/>
      </c>
      <c r="G374" s="10" t="str">
        <f aca="false">IF(OR(D374="",E374=""),"",D374/E374)</f>
        <v/>
      </c>
      <c r="H374" s="10" t="str">
        <f aca="false">IF(OR(F374="",G374=""),"",G374-F374)</f>
        <v/>
      </c>
      <c r="I374" s="8"/>
      <c r="J374" s="8"/>
      <c r="K374" s="8"/>
      <c r="L374" s="8"/>
      <c r="M374" s="8"/>
    </row>
    <row r="375" customFormat="false" ht="15" hidden="false" customHeight="false" outlineLevel="0" collapsed="false">
      <c r="A375" s="8"/>
      <c r="B375" s="8"/>
      <c r="C375" s="8"/>
      <c r="D375" s="8"/>
      <c r="E375" s="9" t="str">
        <f aca="false">IF(B375="","",IFERROR(INDEX(Turmas!$C$2:$C$41,MATCH(B375,Turmas!$A$2:$A$41,0)),""))</f>
        <v/>
      </c>
      <c r="F375" s="10" t="str">
        <f aca="false">IF(OR(C375="",E375=""),"",C375/E375)</f>
        <v/>
      </c>
      <c r="G375" s="10" t="str">
        <f aca="false">IF(OR(D375="",E375=""),"",D375/E375)</f>
        <v/>
      </c>
      <c r="H375" s="10" t="str">
        <f aca="false">IF(OR(F375="",G375=""),"",G375-F375)</f>
        <v/>
      </c>
      <c r="I375" s="8"/>
      <c r="J375" s="8"/>
      <c r="K375" s="8"/>
      <c r="L375" s="8"/>
      <c r="M375" s="8"/>
    </row>
    <row r="376" customFormat="false" ht="15" hidden="false" customHeight="false" outlineLevel="0" collapsed="false">
      <c r="A376" s="8"/>
      <c r="B376" s="8"/>
      <c r="C376" s="8"/>
      <c r="D376" s="8"/>
      <c r="E376" s="9" t="str">
        <f aca="false">IF(B376="","",IFERROR(INDEX(Turmas!$C$2:$C$41,MATCH(B376,Turmas!$A$2:$A$41,0)),""))</f>
        <v/>
      </c>
      <c r="F376" s="10" t="str">
        <f aca="false">IF(OR(C376="",E376=""),"",C376/E376)</f>
        <v/>
      </c>
      <c r="G376" s="10" t="str">
        <f aca="false">IF(OR(D376="",E376=""),"",D376/E376)</f>
        <v/>
      </c>
      <c r="H376" s="10" t="str">
        <f aca="false">IF(OR(F376="",G376=""),"",G376-F376)</f>
        <v/>
      </c>
      <c r="I376" s="8"/>
      <c r="J376" s="8"/>
      <c r="K376" s="8"/>
      <c r="L376" s="8"/>
      <c r="M376" s="8"/>
    </row>
    <row r="377" customFormat="false" ht="15" hidden="false" customHeight="false" outlineLevel="0" collapsed="false">
      <c r="A377" s="8"/>
      <c r="B377" s="8"/>
      <c r="C377" s="8"/>
      <c r="D377" s="8"/>
      <c r="E377" s="9" t="str">
        <f aca="false">IF(B377="","",IFERROR(INDEX(Turmas!$C$2:$C$41,MATCH(B377,Turmas!$A$2:$A$41,0)),""))</f>
        <v/>
      </c>
      <c r="F377" s="10" t="str">
        <f aca="false">IF(OR(C377="",E377=""),"",C377/E377)</f>
        <v/>
      </c>
      <c r="G377" s="10" t="str">
        <f aca="false">IF(OR(D377="",E377=""),"",D377/E377)</f>
        <v/>
      </c>
      <c r="H377" s="10" t="str">
        <f aca="false">IF(OR(F377="",G377=""),"",G377-F377)</f>
        <v/>
      </c>
      <c r="I377" s="8"/>
      <c r="J377" s="8"/>
      <c r="K377" s="8"/>
      <c r="L377" s="8"/>
      <c r="M377" s="8"/>
    </row>
    <row r="378" customFormat="false" ht="15" hidden="false" customHeight="false" outlineLevel="0" collapsed="false">
      <c r="A378" s="8"/>
      <c r="B378" s="8"/>
      <c r="C378" s="8"/>
      <c r="D378" s="8"/>
      <c r="E378" s="9" t="str">
        <f aca="false">IF(B378="","",IFERROR(INDEX(Turmas!$C$2:$C$41,MATCH(B378,Turmas!$A$2:$A$41,0)),""))</f>
        <v/>
      </c>
      <c r="F378" s="10" t="str">
        <f aca="false">IF(OR(C378="",E378=""),"",C378/E378)</f>
        <v/>
      </c>
      <c r="G378" s="10" t="str">
        <f aca="false">IF(OR(D378="",E378=""),"",D378/E378)</f>
        <v/>
      </c>
      <c r="H378" s="10" t="str">
        <f aca="false">IF(OR(F378="",G378=""),"",G378-F378)</f>
        <v/>
      </c>
      <c r="I378" s="8"/>
      <c r="J378" s="8"/>
      <c r="K378" s="8"/>
      <c r="L378" s="8"/>
      <c r="M378" s="8"/>
    </row>
    <row r="379" customFormat="false" ht="15" hidden="false" customHeight="false" outlineLevel="0" collapsed="false">
      <c r="A379" s="8"/>
      <c r="B379" s="8"/>
      <c r="C379" s="8"/>
      <c r="D379" s="8"/>
      <c r="E379" s="9" t="str">
        <f aca="false">IF(B379="","",IFERROR(INDEX(Turmas!$C$2:$C$41,MATCH(B379,Turmas!$A$2:$A$41,0)),""))</f>
        <v/>
      </c>
      <c r="F379" s="10" t="str">
        <f aca="false">IF(OR(C379="",E379=""),"",C379/E379)</f>
        <v/>
      </c>
      <c r="G379" s="10" t="str">
        <f aca="false">IF(OR(D379="",E379=""),"",D379/E379)</f>
        <v/>
      </c>
      <c r="H379" s="10" t="str">
        <f aca="false">IF(OR(F379="",G379=""),"",G379-F379)</f>
        <v/>
      </c>
      <c r="I379" s="8"/>
      <c r="J379" s="8"/>
      <c r="K379" s="8"/>
      <c r="L379" s="8"/>
      <c r="M379" s="8"/>
    </row>
    <row r="380" customFormat="false" ht="15" hidden="false" customHeight="false" outlineLevel="0" collapsed="false">
      <c r="A380" s="8"/>
      <c r="B380" s="8"/>
      <c r="C380" s="8"/>
      <c r="D380" s="8"/>
      <c r="E380" s="9" t="str">
        <f aca="false">IF(B380="","",IFERROR(INDEX(Turmas!$C$2:$C$41,MATCH(B380,Turmas!$A$2:$A$41,0)),""))</f>
        <v/>
      </c>
      <c r="F380" s="10" t="str">
        <f aca="false">IF(OR(C380="",E380=""),"",C380/E380)</f>
        <v/>
      </c>
      <c r="G380" s="10" t="str">
        <f aca="false">IF(OR(D380="",E380=""),"",D380/E380)</f>
        <v/>
      </c>
      <c r="H380" s="10" t="str">
        <f aca="false">IF(OR(F380="",G380=""),"",G380-F380)</f>
        <v/>
      </c>
      <c r="I380" s="8"/>
      <c r="J380" s="8"/>
      <c r="K380" s="8"/>
      <c r="L380" s="8"/>
      <c r="M380" s="8"/>
    </row>
    <row r="381" customFormat="false" ht="15" hidden="false" customHeight="false" outlineLevel="0" collapsed="false">
      <c r="A381" s="8"/>
      <c r="B381" s="8"/>
      <c r="C381" s="8"/>
      <c r="D381" s="8"/>
      <c r="E381" s="9" t="str">
        <f aca="false">IF(B381="","",IFERROR(INDEX(Turmas!$C$2:$C$41,MATCH(B381,Turmas!$A$2:$A$41,0)),""))</f>
        <v/>
      </c>
      <c r="F381" s="10" t="str">
        <f aca="false">IF(OR(C381="",E381=""),"",C381/E381)</f>
        <v/>
      </c>
      <c r="G381" s="10" t="str">
        <f aca="false">IF(OR(D381="",E381=""),"",D381/E381)</f>
        <v/>
      </c>
      <c r="H381" s="10" t="str">
        <f aca="false">IF(OR(F381="",G381=""),"",G381-F381)</f>
        <v/>
      </c>
      <c r="I381" s="8"/>
      <c r="J381" s="8"/>
      <c r="K381" s="8"/>
      <c r="L381" s="8"/>
      <c r="M381" s="8"/>
    </row>
    <row r="382" customFormat="false" ht="15" hidden="false" customHeight="false" outlineLevel="0" collapsed="false">
      <c r="A382" s="8"/>
      <c r="B382" s="8"/>
      <c r="C382" s="8"/>
      <c r="D382" s="8"/>
      <c r="E382" s="9" t="str">
        <f aca="false">IF(B382="","",IFERROR(INDEX(Turmas!$C$2:$C$41,MATCH(B382,Turmas!$A$2:$A$41,0)),""))</f>
        <v/>
      </c>
      <c r="F382" s="10" t="str">
        <f aca="false">IF(OR(C382="",E382=""),"",C382/E382)</f>
        <v/>
      </c>
      <c r="G382" s="10" t="str">
        <f aca="false">IF(OR(D382="",E382=""),"",D382/E382)</f>
        <v/>
      </c>
      <c r="H382" s="10" t="str">
        <f aca="false">IF(OR(F382="",G382=""),"",G382-F382)</f>
        <v/>
      </c>
      <c r="I382" s="8"/>
      <c r="J382" s="8"/>
      <c r="K382" s="8"/>
      <c r="L382" s="8"/>
      <c r="M382" s="8"/>
    </row>
    <row r="383" customFormat="false" ht="15" hidden="false" customHeight="false" outlineLevel="0" collapsed="false">
      <c r="A383" s="8"/>
      <c r="B383" s="8"/>
      <c r="C383" s="8"/>
      <c r="D383" s="8"/>
      <c r="E383" s="9" t="str">
        <f aca="false">IF(B383="","",IFERROR(INDEX(Turmas!$C$2:$C$41,MATCH(B383,Turmas!$A$2:$A$41,0)),""))</f>
        <v/>
      </c>
      <c r="F383" s="10" t="str">
        <f aca="false">IF(OR(C383="",E383=""),"",C383/E383)</f>
        <v/>
      </c>
      <c r="G383" s="10" t="str">
        <f aca="false">IF(OR(D383="",E383=""),"",D383/E383)</f>
        <v/>
      </c>
      <c r="H383" s="10" t="str">
        <f aca="false">IF(OR(F383="",G383=""),"",G383-F383)</f>
        <v/>
      </c>
      <c r="I383" s="8"/>
      <c r="J383" s="8"/>
      <c r="K383" s="8"/>
      <c r="L383" s="8"/>
      <c r="M383" s="8"/>
    </row>
    <row r="384" customFormat="false" ht="15" hidden="false" customHeight="false" outlineLevel="0" collapsed="false">
      <c r="A384" s="8"/>
      <c r="B384" s="8"/>
      <c r="C384" s="8"/>
      <c r="D384" s="8"/>
      <c r="E384" s="9" t="str">
        <f aca="false">IF(B384="","",IFERROR(INDEX(Turmas!$C$2:$C$41,MATCH(B384,Turmas!$A$2:$A$41,0)),""))</f>
        <v/>
      </c>
      <c r="F384" s="10" t="str">
        <f aca="false">IF(OR(C384="",E384=""),"",C384/E384)</f>
        <v/>
      </c>
      <c r="G384" s="10" t="str">
        <f aca="false">IF(OR(D384="",E384=""),"",D384/E384)</f>
        <v/>
      </c>
      <c r="H384" s="10" t="str">
        <f aca="false">IF(OR(F384="",G384=""),"",G384-F384)</f>
        <v/>
      </c>
      <c r="I384" s="8"/>
      <c r="J384" s="8"/>
      <c r="K384" s="8"/>
      <c r="L384" s="8"/>
      <c r="M384" s="8"/>
    </row>
    <row r="385" customFormat="false" ht="15" hidden="false" customHeight="false" outlineLevel="0" collapsed="false">
      <c r="A385" s="8"/>
      <c r="B385" s="8"/>
      <c r="C385" s="8"/>
      <c r="D385" s="8"/>
      <c r="E385" s="9" t="str">
        <f aca="false">IF(B385="","",IFERROR(INDEX(Turmas!$C$2:$C$41,MATCH(B385,Turmas!$A$2:$A$41,0)),""))</f>
        <v/>
      </c>
      <c r="F385" s="10" t="str">
        <f aca="false">IF(OR(C385="",E385=""),"",C385/E385)</f>
        <v/>
      </c>
      <c r="G385" s="10" t="str">
        <f aca="false">IF(OR(D385="",E385=""),"",D385/E385)</f>
        <v/>
      </c>
      <c r="H385" s="10" t="str">
        <f aca="false">IF(OR(F385="",G385=""),"",G385-F385)</f>
        <v/>
      </c>
      <c r="I385" s="8"/>
      <c r="J385" s="8"/>
      <c r="K385" s="8"/>
      <c r="L385" s="8"/>
      <c r="M385" s="8"/>
    </row>
    <row r="386" customFormat="false" ht="15" hidden="false" customHeight="false" outlineLevel="0" collapsed="false">
      <c r="A386" s="8"/>
      <c r="B386" s="8"/>
      <c r="C386" s="8"/>
      <c r="D386" s="8"/>
      <c r="E386" s="9" t="str">
        <f aca="false">IF(B386="","",IFERROR(INDEX(Turmas!$C$2:$C$41,MATCH(B386,Turmas!$A$2:$A$41,0)),""))</f>
        <v/>
      </c>
      <c r="F386" s="10" t="str">
        <f aca="false">IF(OR(C386="",E386=""),"",C386/E386)</f>
        <v/>
      </c>
      <c r="G386" s="10" t="str">
        <f aca="false">IF(OR(D386="",E386=""),"",D386/E386)</f>
        <v/>
      </c>
      <c r="H386" s="10" t="str">
        <f aca="false">IF(OR(F386="",G386=""),"",G386-F386)</f>
        <v/>
      </c>
      <c r="I386" s="8"/>
      <c r="J386" s="8"/>
      <c r="K386" s="8"/>
      <c r="L386" s="8"/>
      <c r="M386" s="8"/>
    </row>
    <row r="387" customFormat="false" ht="15" hidden="false" customHeight="false" outlineLevel="0" collapsed="false">
      <c r="A387" s="8"/>
      <c r="B387" s="8"/>
      <c r="C387" s="8"/>
      <c r="D387" s="8"/>
      <c r="E387" s="9" t="str">
        <f aca="false">IF(B387="","",IFERROR(INDEX(Turmas!$C$2:$C$41,MATCH(B387,Turmas!$A$2:$A$41,0)),""))</f>
        <v/>
      </c>
      <c r="F387" s="10" t="str">
        <f aca="false">IF(OR(C387="",E387=""),"",C387/E387)</f>
        <v/>
      </c>
      <c r="G387" s="10" t="str">
        <f aca="false">IF(OR(D387="",E387=""),"",D387/E387)</f>
        <v/>
      </c>
      <c r="H387" s="10" t="str">
        <f aca="false">IF(OR(F387="",G387=""),"",G387-F387)</f>
        <v/>
      </c>
      <c r="I387" s="8"/>
      <c r="J387" s="8"/>
      <c r="K387" s="8"/>
      <c r="L387" s="8"/>
      <c r="M387" s="8"/>
    </row>
    <row r="388" customFormat="false" ht="15" hidden="false" customHeight="false" outlineLevel="0" collapsed="false">
      <c r="A388" s="8"/>
      <c r="B388" s="8"/>
      <c r="C388" s="8"/>
      <c r="D388" s="8"/>
      <c r="E388" s="9" t="str">
        <f aca="false">IF(B388="","",IFERROR(INDEX(Turmas!$C$2:$C$41,MATCH(B388,Turmas!$A$2:$A$41,0)),""))</f>
        <v/>
      </c>
      <c r="F388" s="10" t="str">
        <f aca="false">IF(OR(C388="",E388=""),"",C388/E388)</f>
        <v/>
      </c>
      <c r="G388" s="10" t="str">
        <f aca="false">IF(OR(D388="",E388=""),"",D388/E388)</f>
        <v/>
      </c>
      <c r="H388" s="10" t="str">
        <f aca="false">IF(OR(F388="",G388=""),"",G388-F388)</f>
        <v/>
      </c>
      <c r="I388" s="8"/>
      <c r="J388" s="8"/>
      <c r="K388" s="8"/>
      <c r="L388" s="8"/>
      <c r="M388" s="8"/>
    </row>
    <row r="389" customFormat="false" ht="15" hidden="false" customHeight="false" outlineLevel="0" collapsed="false">
      <c r="A389" s="8"/>
      <c r="B389" s="8"/>
      <c r="C389" s="8"/>
      <c r="D389" s="8"/>
      <c r="E389" s="9" t="str">
        <f aca="false">IF(B389="","",IFERROR(INDEX(Turmas!$C$2:$C$41,MATCH(B389,Turmas!$A$2:$A$41,0)),""))</f>
        <v/>
      </c>
      <c r="F389" s="10" t="str">
        <f aca="false">IF(OR(C389="",E389=""),"",C389/E389)</f>
        <v/>
      </c>
      <c r="G389" s="10" t="str">
        <f aca="false">IF(OR(D389="",E389=""),"",D389/E389)</f>
        <v/>
      </c>
      <c r="H389" s="10" t="str">
        <f aca="false">IF(OR(F389="",G389=""),"",G389-F389)</f>
        <v/>
      </c>
      <c r="I389" s="8"/>
      <c r="J389" s="8"/>
      <c r="K389" s="8"/>
      <c r="L389" s="8"/>
      <c r="M389" s="8"/>
    </row>
    <row r="390" customFormat="false" ht="15" hidden="false" customHeight="false" outlineLevel="0" collapsed="false">
      <c r="A390" s="8"/>
      <c r="B390" s="8"/>
      <c r="C390" s="8"/>
      <c r="D390" s="8"/>
      <c r="E390" s="9" t="str">
        <f aca="false">IF(B390="","",IFERROR(INDEX(Turmas!$C$2:$C$41,MATCH(B390,Turmas!$A$2:$A$41,0)),""))</f>
        <v/>
      </c>
      <c r="F390" s="10" t="str">
        <f aca="false">IF(OR(C390="",E390=""),"",C390/E390)</f>
        <v/>
      </c>
      <c r="G390" s="10" t="str">
        <f aca="false">IF(OR(D390="",E390=""),"",D390/E390)</f>
        <v/>
      </c>
      <c r="H390" s="10" t="str">
        <f aca="false">IF(OR(F390="",G390=""),"",G390-F390)</f>
        <v/>
      </c>
      <c r="I390" s="8"/>
      <c r="J390" s="8"/>
      <c r="K390" s="8"/>
      <c r="L390" s="8"/>
      <c r="M390" s="8"/>
    </row>
    <row r="391" customFormat="false" ht="15" hidden="false" customHeight="false" outlineLevel="0" collapsed="false">
      <c r="A391" s="8"/>
      <c r="B391" s="8"/>
      <c r="C391" s="8"/>
      <c r="D391" s="8"/>
      <c r="E391" s="9" t="str">
        <f aca="false">IF(B391="","",IFERROR(INDEX(Turmas!$C$2:$C$41,MATCH(B391,Turmas!$A$2:$A$41,0)),""))</f>
        <v/>
      </c>
      <c r="F391" s="10" t="str">
        <f aca="false">IF(OR(C391="",E391=""),"",C391/E391)</f>
        <v/>
      </c>
      <c r="G391" s="10" t="str">
        <f aca="false">IF(OR(D391="",E391=""),"",D391/E391)</f>
        <v/>
      </c>
      <c r="H391" s="10" t="str">
        <f aca="false">IF(OR(F391="",G391=""),"",G391-F391)</f>
        <v/>
      </c>
      <c r="I391" s="8"/>
      <c r="J391" s="8"/>
      <c r="K391" s="8"/>
      <c r="L391" s="8"/>
      <c r="M391" s="8"/>
    </row>
    <row r="392" customFormat="false" ht="15" hidden="false" customHeight="false" outlineLevel="0" collapsed="false">
      <c r="A392" s="8"/>
      <c r="B392" s="8"/>
      <c r="C392" s="8"/>
      <c r="D392" s="8"/>
      <c r="E392" s="9" t="str">
        <f aca="false">IF(B392="","",IFERROR(INDEX(Turmas!$C$2:$C$41,MATCH(B392,Turmas!$A$2:$A$41,0)),""))</f>
        <v/>
      </c>
      <c r="F392" s="10" t="str">
        <f aca="false">IF(OR(C392="",E392=""),"",C392/E392)</f>
        <v/>
      </c>
      <c r="G392" s="10" t="str">
        <f aca="false">IF(OR(D392="",E392=""),"",D392/E392)</f>
        <v/>
      </c>
      <c r="H392" s="10" t="str">
        <f aca="false">IF(OR(F392="",G392=""),"",G392-F392)</f>
        <v/>
      </c>
      <c r="I392" s="8"/>
      <c r="J392" s="8"/>
      <c r="K392" s="8"/>
      <c r="L392" s="8"/>
      <c r="M392" s="8"/>
    </row>
    <row r="393" customFormat="false" ht="15" hidden="false" customHeight="false" outlineLevel="0" collapsed="false">
      <c r="A393" s="8"/>
      <c r="B393" s="8"/>
      <c r="C393" s="8"/>
      <c r="D393" s="8"/>
      <c r="E393" s="9" t="str">
        <f aca="false">IF(B393="","",IFERROR(INDEX(Turmas!$C$2:$C$41,MATCH(B393,Turmas!$A$2:$A$41,0)),""))</f>
        <v/>
      </c>
      <c r="F393" s="10" t="str">
        <f aca="false">IF(OR(C393="",E393=""),"",C393/E393)</f>
        <v/>
      </c>
      <c r="G393" s="10" t="str">
        <f aca="false">IF(OR(D393="",E393=""),"",D393/E393)</f>
        <v/>
      </c>
      <c r="H393" s="10" t="str">
        <f aca="false">IF(OR(F393="",G393=""),"",G393-F393)</f>
        <v/>
      </c>
      <c r="I393" s="8"/>
      <c r="J393" s="8"/>
      <c r="K393" s="8"/>
      <c r="L393" s="8"/>
      <c r="M393" s="8"/>
    </row>
    <row r="394" customFormat="false" ht="15" hidden="false" customHeight="false" outlineLevel="0" collapsed="false">
      <c r="A394" s="8"/>
      <c r="B394" s="8"/>
      <c r="C394" s="8"/>
      <c r="D394" s="8"/>
      <c r="E394" s="9" t="str">
        <f aca="false">IF(B394="","",IFERROR(INDEX(Turmas!$C$2:$C$41,MATCH(B394,Turmas!$A$2:$A$41,0)),""))</f>
        <v/>
      </c>
      <c r="F394" s="10" t="str">
        <f aca="false">IF(OR(C394="",E394=""),"",C394/E394)</f>
        <v/>
      </c>
      <c r="G394" s="10" t="str">
        <f aca="false">IF(OR(D394="",E394=""),"",D394/E394)</f>
        <v/>
      </c>
      <c r="H394" s="10" t="str">
        <f aca="false">IF(OR(F394="",G394=""),"",G394-F394)</f>
        <v/>
      </c>
      <c r="I394" s="8"/>
      <c r="J394" s="8"/>
      <c r="K394" s="8"/>
      <c r="L394" s="8"/>
      <c r="M394" s="8"/>
    </row>
    <row r="395" customFormat="false" ht="15" hidden="false" customHeight="false" outlineLevel="0" collapsed="false">
      <c r="A395" s="8"/>
      <c r="B395" s="8"/>
      <c r="C395" s="8"/>
      <c r="D395" s="8"/>
      <c r="E395" s="9" t="str">
        <f aca="false">IF(B395="","",IFERROR(INDEX(Turmas!$C$2:$C$41,MATCH(B395,Turmas!$A$2:$A$41,0)),""))</f>
        <v/>
      </c>
      <c r="F395" s="10" t="str">
        <f aca="false">IF(OR(C395="",E395=""),"",C395/E395)</f>
        <v/>
      </c>
      <c r="G395" s="10" t="str">
        <f aca="false">IF(OR(D395="",E395=""),"",D395/E395)</f>
        <v/>
      </c>
      <c r="H395" s="10" t="str">
        <f aca="false">IF(OR(F395="",G395=""),"",G395-F395)</f>
        <v/>
      </c>
      <c r="I395" s="8"/>
      <c r="J395" s="8"/>
      <c r="K395" s="8"/>
      <c r="L395" s="8"/>
      <c r="M395" s="8"/>
    </row>
    <row r="396" customFormat="false" ht="15" hidden="false" customHeight="false" outlineLevel="0" collapsed="false">
      <c r="A396" s="8"/>
      <c r="B396" s="8"/>
      <c r="C396" s="8"/>
      <c r="D396" s="8"/>
      <c r="E396" s="9" t="str">
        <f aca="false">IF(B396="","",IFERROR(INDEX(Turmas!$C$2:$C$41,MATCH(B396,Turmas!$A$2:$A$41,0)),""))</f>
        <v/>
      </c>
      <c r="F396" s="10" t="str">
        <f aca="false">IF(OR(C396="",E396=""),"",C396/E396)</f>
        <v/>
      </c>
      <c r="G396" s="10" t="str">
        <f aca="false">IF(OR(D396="",E396=""),"",D396/E396)</f>
        <v/>
      </c>
      <c r="H396" s="10" t="str">
        <f aca="false">IF(OR(F396="",G396=""),"",G396-F396)</f>
        <v/>
      </c>
      <c r="I396" s="8"/>
      <c r="J396" s="8"/>
      <c r="K396" s="8"/>
      <c r="L396" s="8"/>
      <c r="M396" s="8"/>
    </row>
    <row r="397" customFormat="false" ht="15" hidden="false" customHeight="false" outlineLevel="0" collapsed="false">
      <c r="A397" s="8"/>
      <c r="B397" s="8"/>
      <c r="C397" s="8"/>
      <c r="D397" s="8"/>
      <c r="E397" s="9" t="str">
        <f aca="false">IF(B397="","",IFERROR(INDEX(Turmas!$C$2:$C$41,MATCH(B397,Turmas!$A$2:$A$41,0)),""))</f>
        <v/>
      </c>
      <c r="F397" s="10" t="str">
        <f aca="false">IF(OR(C397="",E397=""),"",C397/E397)</f>
        <v/>
      </c>
      <c r="G397" s="10" t="str">
        <f aca="false">IF(OR(D397="",E397=""),"",D397/E397)</f>
        <v/>
      </c>
      <c r="H397" s="10" t="str">
        <f aca="false">IF(OR(F397="",G397=""),"",G397-F397)</f>
        <v/>
      </c>
      <c r="I397" s="8"/>
      <c r="J397" s="8"/>
      <c r="K397" s="8"/>
      <c r="L397" s="8"/>
      <c r="M397" s="8"/>
    </row>
    <row r="398" customFormat="false" ht="15" hidden="false" customHeight="false" outlineLevel="0" collapsed="false">
      <c r="A398" s="8"/>
      <c r="B398" s="8"/>
      <c r="C398" s="8"/>
      <c r="D398" s="8"/>
      <c r="E398" s="9" t="str">
        <f aca="false">IF(B398="","",IFERROR(INDEX(Turmas!$C$2:$C$41,MATCH(B398,Turmas!$A$2:$A$41,0)),""))</f>
        <v/>
      </c>
      <c r="F398" s="10" t="str">
        <f aca="false">IF(OR(C398="",E398=""),"",C398/E398)</f>
        <v/>
      </c>
      <c r="G398" s="10" t="str">
        <f aca="false">IF(OR(D398="",E398=""),"",D398/E398)</f>
        <v/>
      </c>
      <c r="H398" s="10" t="str">
        <f aca="false">IF(OR(F398="",G398=""),"",G398-F398)</f>
        <v/>
      </c>
      <c r="I398" s="8"/>
      <c r="J398" s="8"/>
      <c r="K398" s="8"/>
      <c r="L398" s="8"/>
      <c r="M398" s="8"/>
    </row>
    <row r="399" customFormat="false" ht="15" hidden="false" customHeight="false" outlineLevel="0" collapsed="false">
      <c r="A399" s="8"/>
      <c r="B399" s="8"/>
      <c r="C399" s="8"/>
      <c r="D399" s="8"/>
      <c r="E399" s="9" t="str">
        <f aca="false">IF(B399="","",IFERROR(INDEX(Turmas!$C$2:$C$41,MATCH(B399,Turmas!$A$2:$A$41,0)),""))</f>
        <v/>
      </c>
      <c r="F399" s="10" t="str">
        <f aca="false">IF(OR(C399="",E399=""),"",C399/E399)</f>
        <v/>
      </c>
      <c r="G399" s="10" t="str">
        <f aca="false">IF(OR(D399="",E399=""),"",D399/E399)</f>
        <v/>
      </c>
      <c r="H399" s="10" t="str">
        <f aca="false">IF(OR(F399="",G399=""),"",G399-F399)</f>
        <v/>
      </c>
      <c r="I399" s="8"/>
      <c r="J399" s="8"/>
      <c r="K399" s="8"/>
      <c r="L399" s="8"/>
      <c r="M399" s="8"/>
    </row>
    <row r="400" customFormat="false" ht="15" hidden="false" customHeight="false" outlineLevel="0" collapsed="false">
      <c r="A400" s="8"/>
      <c r="B400" s="8"/>
      <c r="C400" s="8"/>
      <c r="D400" s="8"/>
      <c r="E400" s="9" t="str">
        <f aca="false">IF(B400="","",IFERROR(INDEX(Turmas!$C$2:$C$41,MATCH(B400,Turmas!$A$2:$A$41,0)),""))</f>
        <v/>
      </c>
      <c r="F400" s="10" t="str">
        <f aca="false">IF(OR(C400="",E400=""),"",C400/E400)</f>
        <v/>
      </c>
      <c r="G400" s="10" t="str">
        <f aca="false">IF(OR(D400="",E400=""),"",D400/E400)</f>
        <v/>
      </c>
      <c r="H400" s="10" t="str">
        <f aca="false">IF(OR(F400="",G400=""),"",G400-F400)</f>
        <v/>
      </c>
      <c r="I400" s="8"/>
      <c r="J400" s="8"/>
      <c r="K400" s="8"/>
      <c r="L400" s="8"/>
      <c r="M400" s="8"/>
    </row>
    <row r="401" customFormat="false" ht="15" hidden="false" customHeight="false" outlineLevel="0" collapsed="false">
      <c r="A401" s="8"/>
      <c r="B401" s="8"/>
      <c r="C401" s="8"/>
      <c r="D401" s="8"/>
      <c r="E401" s="9" t="str">
        <f aca="false">IF(B401="","",IFERROR(INDEX(Turmas!$C$2:$C$41,MATCH(B401,Turmas!$A$2:$A$41,0)),""))</f>
        <v/>
      </c>
      <c r="F401" s="10" t="str">
        <f aca="false">IF(OR(C401="",E401=""),"",C401/E401)</f>
        <v/>
      </c>
      <c r="G401" s="10" t="str">
        <f aca="false">IF(OR(D401="",E401=""),"",D401/E401)</f>
        <v/>
      </c>
      <c r="H401" s="10" t="str">
        <f aca="false">IF(OR(F401="",G401=""),"",G401-F401)</f>
        <v/>
      </c>
      <c r="I401" s="8"/>
      <c r="J401" s="8"/>
      <c r="K401" s="8"/>
      <c r="L401" s="8"/>
      <c r="M401" s="8"/>
    </row>
    <row r="402" customFormat="false" ht="15" hidden="false" customHeight="false" outlineLevel="0" collapsed="false">
      <c r="A402" s="8"/>
      <c r="B402" s="8"/>
      <c r="C402" s="8"/>
      <c r="D402" s="8"/>
      <c r="E402" s="9" t="str">
        <f aca="false">IF(B402="","",IFERROR(INDEX(Turmas!$C$2:$C$41,MATCH(B402,Turmas!$A$2:$A$41,0)),""))</f>
        <v/>
      </c>
      <c r="F402" s="10" t="str">
        <f aca="false">IF(OR(C402="",E402=""),"",C402/E402)</f>
        <v/>
      </c>
      <c r="G402" s="10" t="str">
        <f aca="false">IF(OR(D402="",E402=""),"",D402/E402)</f>
        <v/>
      </c>
      <c r="H402" s="10" t="str">
        <f aca="false">IF(OR(F402="",G402=""),"",G402-F402)</f>
        <v/>
      </c>
      <c r="I402" s="8"/>
      <c r="J402" s="8"/>
      <c r="K402" s="8"/>
      <c r="L402" s="8"/>
      <c r="M402" s="8"/>
    </row>
    <row r="403" customFormat="false" ht="15" hidden="false" customHeight="false" outlineLevel="0" collapsed="false">
      <c r="A403" s="8"/>
      <c r="B403" s="8"/>
      <c r="C403" s="8"/>
      <c r="D403" s="8"/>
      <c r="E403" s="9" t="str">
        <f aca="false">IF(B403="","",IFERROR(INDEX(Turmas!$C$2:$C$41,MATCH(B403,Turmas!$A$2:$A$41,0)),""))</f>
        <v/>
      </c>
      <c r="F403" s="10" t="str">
        <f aca="false">IF(OR(C403="",E403=""),"",C403/E403)</f>
        <v/>
      </c>
      <c r="G403" s="10" t="str">
        <f aca="false">IF(OR(D403="",E403=""),"",D403/E403)</f>
        <v/>
      </c>
      <c r="H403" s="10" t="str">
        <f aca="false">IF(OR(F403="",G403=""),"",G403-F403)</f>
        <v/>
      </c>
      <c r="I403" s="8"/>
      <c r="J403" s="8"/>
      <c r="K403" s="8"/>
      <c r="L403" s="8"/>
      <c r="M403" s="8"/>
    </row>
    <row r="404" customFormat="false" ht="15" hidden="false" customHeight="false" outlineLevel="0" collapsed="false">
      <c r="A404" s="8"/>
      <c r="B404" s="8"/>
      <c r="C404" s="8"/>
      <c r="D404" s="8"/>
      <c r="E404" s="9" t="str">
        <f aca="false">IF(B404="","",IFERROR(INDEX(Turmas!$C$2:$C$41,MATCH(B404,Turmas!$A$2:$A$41,0)),""))</f>
        <v/>
      </c>
      <c r="F404" s="10" t="str">
        <f aca="false">IF(OR(C404="",E404=""),"",C404/E404)</f>
        <v/>
      </c>
      <c r="G404" s="10" t="str">
        <f aca="false">IF(OR(D404="",E404=""),"",D404/E404)</f>
        <v/>
      </c>
      <c r="H404" s="10" t="str">
        <f aca="false">IF(OR(F404="",G404=""),"",G404-F404)</f>
        <v/>
      </c>
      <c r="I404" s="8"/>
      <c r="J404" s="8"/>
      <c r="K404" s="8"/>
      <c r="L404" s="8"/>
      <c r="M404" s="8"/>
    </row>
    <row r="405" customFormat="false" ht="15" hidden="false" customHeight="false" outlineLevel="0" collapsed="false">
      <c r="A405" s="8"/>
      <c r="B405" s="8"/>
      <c r="C405" s="8"/>
      <c r="D405" s="8"/>
      <c r="E405" s="9" t="str">
        <f aca="false">IF(B405="","",IFERROR(INDEX(Turmas!$C$2:$C$41,MATCH(B405,Turmas!$A$2:$A$41,0)),""))</f>
        <v/>
      </c>
      <c r="F405" s="10" t="str">
        <f aca="false">IF(OR(C405="",E405=""),"",C405/E405)</f>
        <v/>
      </c>
      <c r="G405" s="10" t="str">
        <f aca="false">IF(OR(D405="",E405=""),"",D405/E405)</f>
        <v/>
      </c>
      <c r="H405" s="10" t="str">
        <f aca="false">IF(OR(F405="",G405=""),"",G405-F405)</f>
        <v/>
      </c>
      <c r="I405" s="8"/>
      <c r="J405" s="8"/>
      <c r="K405" s="8"/>
      <c r="L405" s="8"/>
      <c r="M405" s="8"/>
    </row>
    <row r="406" customFormat="false" ht="15" hidden="false" customHeight="false" outlineLevel="0" collapsed="false">
      <c r="A406" s="8"/>
      <c r="B406" s="8"/>
      <c r="C406" s="8"/>
      <c r="D406" s="8"/>
      <c r="E406" s="9" t="str">
        <f aca="false">IF(B406="","",IFERROR(INDEX(Turmas!$C$2:$C$41,MATCH(B406,Turmas!$A$2:$A$41,0)),""))</f>
        <v/>
      </c>
      <c r="F406" s="10" t="str">
        <f aca="false">IF(OR(C406="",E406=""),"",C406/E406)</f>
        <v/>
      </c>
      <c r="G406" s="10" t="str">
        <f aca="false">IF(OR(D406="",E406=""),"",D406/E406)</f>
        <v/>
      </c>
      <c r="H406" s="10" t="str">
        <f aca="false">IF(OR(F406="",G406=""),"",G406-F406)</f>
        <v/>
      </c>
      <c r="I406" s="8"/>
      <c r="J406" s="8"/>
      <c r="K406" s="8"/>
      <c r="L406" s="8"/>
      <c r="M406" s="8"/>
    </row>
    <row r="407" customFormat="false" ht="15" hidden="false" customHeight="false" outlineLevel="0" collapsed="false">
      <c r="A407" s="8"/>
      <c r="B407" s="8"/>
      <c r="C407" s="8"/>
      <c r="D407" s="8"/>
      <c r="E407" s="9" t="str">
        <f aca="false">IF(B407="","",IFERROR(INDEX(Turmas!$C$2:$C$41,MATCH(B407,Turmas!$A$2:$A$41,0)),""))</f>
        <v/>
      </c>
      <c r="F407" s="10" t="str">
        <f aca="false">IF(OR(C407="",E407=""),"",C407/E407)</f>
        <v/>
      </c>
      <c r="G407" s="10" t="str">
        <f aca="false">IF(OR(D407="",E407=""),"",D407/E407)</f>
        <v/>
      </c>
      <c r="H407" s="10" t="str">
        <f aca="false">IF(OR(F407="",G407=""),"",G407-F407)</f>
        <v/>
      </c>
      <c r="I407" s="8"/>
      <c r="J407" s="8"/>
      <c r="K407" s="8"/>
      <c r="L407" s="8"/>
      <c r="M407" s="8"/>
    </row>
    <row r="408" customFormat="false" ht="15" hidden="false" customHeight="false" outlineLevel="0" collapsed="false">
      <c r="A408" s="8"/>
      <c r="B408" s="8"/>
      <c r="C408" s="8"/>
      <c r="D408" s="8"/>
      <c r="E408" s="9" t="str">
        <f aca="false">IF(B408="","",IFERROR(INDEX(Turmas!$C$2:$C$41,MATCH(B408,Turmas!$A$2:$A$41,0)),""))</f>
        <v/>
      </c>
      <c r="F408" s="10" t="str">
        <f aca="false">IF(OR(C408="",E408=""),"",C408/E408)</f>
        <v/>
      </c>
      <c r="G408" s="10" t="str">
        <f aca="false">IF(OR(D408="",E408=""),"",D408/E408)</f>
        <v/>
      </c>
      <c r="H408" s="10" t="str">
        <f aca="false">IF(OR(F408="",G408=""),"",G408-F408)</f>
        <v/>
      </c>
      <c r="I408" s="8"/>
      <c r="J408" s="8"/>
      <c r="K408" s="8"/>
      <c r="L408" s="8"/>
      <c r="M408" s="8"/>
    </row>
    <row r="409" customFormat="false" ht="15" hidden="false" customHeight="false" outlineLevel="0" collapsed="false">
      <c r="A409" s="8"/>
      <c r="B409" s="8"/>
      <c r="C409" s="8"/>
      <c r="D409" s="8"/>
      <c r="E409" s="9" t="str">
        <f aca="false">IF(B409="","",IFERROR(INDEX(Turmas!$C$2:$C$41,MATCH(B409,Turmas!$A$2:$A$41,0)),""))</f>
        <v/>
      </c>
      <c r="F409" s="10" t="str">
        <f aca="false">IF(OR(C409="",E409=""),"",C409/E409)</f>
        <v/>
      </c>
      <c r="G409" s="10" t="str">
        <f aca="false">IF(OR(D409="",E409=""),"",D409/E409)</f>
        <v/>
      </c>
      <c r="H409" s="10" t="str">
        <f aca="false">IF(OR(F409="",G409=""),"",G409-F409)</f>
        <v/>
      </c>
      <c r="I409" s="8"/>
      <c r="J409" s="8"/>
      <c r="K409" s="8"/>
      <c r="L409" s="8"/>
      <c r="M409" s="8"/>
    </row>
    <row r="410" customFormat="false" ht="15" hidden="false" customHeight="false" outlineLevel="0" collapsed="false">
      <c r="A410" s="8"/>
      <c r="B410" s="8"/>
      <c r="C410" s="8"/>
      <c r="D410" s="8"/>
      <c r="E410" s="9" t="str">
        <f aca="false">IF(B410="","",IFERROR(INDEX(Turmas!$C$2:$C$41,MATCH(B410,Turmas!$A$2:$A$41,0)),""))</f>
        <v/>
      </c>
      <c r="F410" s="10" t="str">
        <f aca="false">IF(OR(C410="",E410=""),"",C410/E410)</f>
        <v/>
      </c>
      <c r="G410" s="10" t="str">
        <f aca="false">IF(OR(D410="",E410=""),"",D410/E410)</f>
        <v/>
      </c>
      <c r="H410" s="10" t="str">
        <f aca="false">IF(OR(F410="",G410=""),"",G410-F410)</f>
        <v/>
      </c>
      <c r="I410" s="8"/>
      <c r="J410" s="8"/>
      <c r="K410" s="8"/>
      <c r="L410" s="8"/>
      <c r="M410" s="8"/>
    </row>
    <row r="411" customFormat="false" ht="15" hidden="false" customHeight="false" outlineLevel="0" collapsed="false">
      <c r="A411" s="8"/>
      <c r="B411" s="8"/>
      <c r="C411" s="8"/>
      <c r="D411" s="8"/>
      <c r="E411" s="9" t="str">
        <f aca="false">IF(B411="","",IFERROR(INDEX(Turmas!$C$2:$C$41,MATCH(B411,Turmas!$A$2:$A$41,0)),""))</f>
        <v/>
      </c>
      <c r="F411" s="10" t="str">
        <f aca="false">IF(OR(C411="",E411=""),"",C411/E411)</f>
        <v/>
      </c>
      <c r="G411" s="10" t="str">
        <f aca="false">IF(OR(D411="",E411=""),"",D411/E411)</f>
        <v/>
      </c>
      <c r="H411" s="10" t="str">
        <f aca="false">IF(OR(F411="",G411=""),"",G411-F411)</f>
        <v/>
      </c>
      <c r="I411" s="8"/>
      <c r="J411" s="8"/>
      <c r="K411" s="8"/>
      <c r="L411" s="8"/>
      <c r="M411" s="8"/>
    </row>
    <row r="412" customFormat="false" ht="15" hidden="false" customHeight="false" outlineLevel="0" collapsed="false">
      <c r="A412" s="8"/>
      <c r="B412" s="8"/>
      <c r="C412" s="8"/>
      <c r="D412" s="8"/>
      <c r="E412" s="9" t="str">
        <f aca="false">IF(B412="","",IFERROR(INDEX(Turmas!$C$2:$C$41,MATCH(B412,Turmas!$A$2:$A$41,0)),""))</f>
        <v/>
      </c>
      <c r="F412" s="10" t="str">
        <f aca="false">IF(OR(C412="",E412=""),"",C412/E412)</f>
        <v/>
      </c>
      <c r="G412" s="10" t="str">
        <f aca="false">IF(OR(D412="",E412=""),"",D412/E412)</f>
        <v/>
      </c>
      <c r="H412" s="10" t="str">
        <f aca="false">IF(OR(F412="",G412=""),"",G412-F412)</f>
        <v/>
      </c>
      <c r="I412" s="8"/>
      <c r="J412" s="8"/>
      <c r="K412" s="8"/>
      <c r="L412" s="8"/>
      <c r="M412" s="8"/>
    </row>
    <row r="413" customFormat="false" ht="15" hidden="false" customHeight="false" outlineLevel="0" collapsed="false">
      <c r="A413" s="8"/>
      <c r="B413" s="8"/>
      <c r="C413" s="8"/>
      <c r="D413" s="8"/>
      <c r="E413" s="9" t="str">
        <f aca="false">IF(B413="","",IFERROR(INDEX(Turmas!$C$2:$C$41,MATCH(B413,Turmas!$A$2:$A$41,0)),""))</f>
        <v/>
      </c>
      <c r="F413" s="10" t="str">
        <f aca="false">IF(OR(C413="",E413=""),"",C413/E413)</f>
        <v/>
      </c>
      <c r="G413" s="10" t="str">
        <f aca="false">IF(OR(D413="",E413=""),"",D413/E413)</f>
        <v/>
      </c>
      <c r="H413" s="10" t="str">
        <f aca="false">IF(OR(F413="",G413=""),"",G413-F413)</f>
        <v/>
      </c>
      <c r="I413" s="8"/>
      <c r="J413" s="8"/>
      <c r="K413" s="8"/>
      <c r="L413" s="8"/>
      <c r="M413" s="8"/>
    </row>
    <row r="414" customFormat="false" ht="15" hidden="false" customHeight="false" outlineLevel="0" collapsed="false">
      <c r="A414" s="8"/>
      <c r="B414" s="8"/>
      <c r="C414" s="8"/>
      <c r="D414" s="8"/>
      <c r="E414" s="9" t="str">
        <f aca="false">IF(B414="","",IFERROR(INDEX(Turmas!$C$2:$C$41,MATCH(B414,Turmas!$A$2:$A$41,0)),""))</f>
        <v/>
      </c>
      <c r="F414" s="10" t="str">
        <f aca="false">IF(OR(C414="",E414=""),"",C414/E414)</f>
        <v/>
      </c>
      <c r="G414" s="10" t="str">
        <f aca="false">IF(OR(D414="",E414=""),"",D414/E414)</f>
        <v/>
      </c>
      <c r="H414" s="10" t="str">
        <f aca="false">IF(OR(F414="",G414=""),"",G414-F414)</f>
        <v/>
      </c>
      <c r="I414" s="8"/>
      <c r="J414" s="8"/>
      <c r="K414" s="8"/>
      <c r="L414" s="8"/>
      <c r="M414" s="8"/>
    </row>
    <row r="415" customFormat="false" ht="15" hidden="false" customHeight="false" outlineLevel="0" collapsed="false">
      <c r="A415" s="8"/>
      <c r="B415" s="8"/>
      <c r="C415" s="8"/>
      <c r="D415" s="8"/>
      <c r="E415" s="9" t="str">
        <f aca="false">IF(B415="","",IFERROR(INDEX(Turmas!$C$2:$C$41,MATCH(B415,Turmas!$A$2:$A$41,0)),""))</f>
        <v/>
      </c>
      <c r="F415" s="10" t="str">
        <f aca="false">IF(OR(C415="",E415=""),"",C415/E415)</f>
        <v/>
      </c>
      <c r="G415" s="10" t="str">
        <f aca="false">IF(OR(D415="",E415=""),"",D415/E415)</f>
        <v/>
      </c>
      <c r="H415" s="10" t="str">
        <f aca="false">IF(OR(F415="",G415=""),"",G415-F415)</f>
        <v/>
      </c>
      <c r="I415" s="8"/>
      <c r="J415" s="8"/>
      <c r="K415" s="8"/>
      <c r="L415" s="8"/>
      <c r="M415" s="8"/>
    </row>
    <row r="416" customFormat="false" ht="15" hidden="false" customHeight="false" outlineLevel="0" collapsed="false">
      <c r="A416" s="8"/>
      <c r="B416" s="8"/>
      <c r="C416" s="8"/>
      <c r="D416" s="8"/>
      <c r="E416" s="9" t="str">
        <f aca="false">IF(B416="","",IFERROR(INDEX(Turmas!$C$2:$C$41,MATCH(B416,Turmas!$A$2:$A$41,0)),""))</f>
        <v/>
      </c>
      <c r="F416" s="10" t="str">
        <f aca="false">IF(OR(C416="",E416=""),"",C416/E416)</f>
        <v/>
      </c>
      <c r="G416" s="10" t="str">
        <f aca="false">IF(OR(D416="",E416=""),"",D416/E416)</f>
        <v/>
      </c>
      <c r="H416" s="10" t="str">
        <f aca="false">IF(OR(F416="",G416=""),"",G416-F416)</f>
        <v/>
      </c>
      <c r="I416" s="8"/>
      <c r="J416" s="8"/>
      <c r="K416" s="8"/>
      <c r="L416" s="8"/>
      <c r="M416" s="8"/>
    </row>
    <row r="417" customFormat="false" ht="15" hidden="false" customHeight="false" outlineLevel="0" collapsed="false">
      <c r="A417" s="8"/>
      <c r="B417" s="8"/>
      <c r="C417" s="8"/>
      <c r="D417" s="8"/>
      <c r="E417" s="9" t="str">
        <f aca="false">IF(B417="","",IFERROR(INDEX(Turmas!$C$2:$C$41,MATCH(B417,Turmas!$A$2:$A$41,0)),""))</f>
        <v/>
      </c>
      <c r="F417" s="10" t="str">
        <f aca="false">IF(OR(C417="",E417=""),"",C417/E417)</f>
        <v/>
      </c>
      <c r="G417" s="10" t="str">
        <f aca="false">IF(OR(D417="",E417=""),"",D417/E417)</f>
        <v/>
      </c>
      <c r="H417" s="10" t="str">
        <f aca="false">IF(OR(F417="",G417=""),"",G417-F417)</f>
        <v/>
      </c>
      <c r="I417" s="8"/>
      <c r="J417" s="8"/>
      <c r="K417" s="8"/>
      <c r="L417" s="8"/>
      <c r="M417" s="8"/>
    </row>
    <row r="418" customFormat="false" ht="15" hidden="false" customHeight="false" outlineLevel="0" collapsed="false">
      <c r="A418" s="8"/>
      <c r="B418" s="8"/>
      <c r="C418" s="8"/>
      <c r="D418" s="8"/>
      <c r="E418" s="9" t="str">
        <f aca="false">IF(B418="","",IFERROR(INDEX(Turmas!$C$2:$C$41,MATCH(B418,Turmas!$A$2:$A$41,0)),""))</f>
        <v/>
      </c>
      <c r="F418" s="10" t="str">
        <f aca="false">IF(OR(C418="",E418=""),"",C418/E418)</f>
        <v/>
      </c>
      <c r="G418" s="10" t="str">
        <f aca="false">IF(OR(D418="",E418=""),"",D418/E418)</f>
        <v/>
      </c>
      <c r="H418" s="10" t="str">
        <f aca="false">IF(OR(F418="",G418=""),"",G418-F418)</f>
        <v/>
      </c>
      <c r="I418" s="8"/>
      <c r="J418" s="8"/>
      <c r="K418" s="8"/>
      <c r="L418" s="8"/>
      <c r="M418" s="8"/>
    </row>
    <row r="419" customFormat="false" ht="15" hidden="false" customHeight="false" outlineLevel="0" collapsed="false">
      <c r="A419" s="8"/>
      <c r="B419" s="8"/>
      <c r="C419" s="8"/>
      <c r="D419" s="8"/>
      <c r="E419" s="9" t="str">
        <f aca="false">IF(B419="","",IFERROR(INDEX(Turmas!$C$2:$C$41,MATCH(B419,Turmas!$A$2:$A$41,0)),""))</f>
        <v/>
      </c>
      <c r="F419" s="10" t="str">
        <f aca="false">IF(OR(C419="",E419=""),"",C419/E419)</f>
        <v/>
      </c>
      <c r="G419" s="10" t="str">
        <f aca="false">IF(OR(D419="",E419=""),"",D419/E419)</f>
        <v/>
      </c>
      <c r="H419" s="10" t="str">
        <f aca="false">IF(OR(F419="",G419=""),"",G419-F419)</f>
        <v/>
      </c>
      <c r="I419" s="8"/>
      <c r="J419" s="8"/>
      <c r="K419" s="8"/>
      <c r="L419" s="8"/>
      <c r="M419" s="8"/>
    </row>
    <row r="420" customFormat="false" ht="15" hidden="false" customHeight="false" outlineLevel="0" collapsed="false">
      <c r="A420" s="8"/>
      <c r="B420" s="8"/>
      <c r="C420" s="8"/>
      <c r="D420" s="8"/>
      <c r="E420" s="9" t="str">
        <f aca="false">IF(B420="","",IFERROR(INDEX(Turmas!$C$2:$C$41,MATCH(B420,Turmas!$A$2:$A$41,0)),""))</f>
        <v/>
      </c>
      <c r="F420" s="10" t="str">
        <f aca="false">IF(OR(C420="",E420=""),"",C420/E420)</f>
        <v/>
      </c>
      <c r="G420" s="10" t="str">
        <f aca="false">IF(OR(D420="",E420=""),"",D420/E420)</f>
        <v/>
      </c>
      <c r="H420" s="10" t="str">
        <f aca="false">IF(OR(F420="",G420=""),"",G420-F420)</f>
        <v/>
      </c>
      <c r="I420" s="8"/>
      <c r="J420" s="8"/>
      <c r="K420" s="8"/>
      <c r="L420" s="8"/>
      <c r="M420" s="8"/>
    </row>
    <row r="421" customFormat="false" ht="15" hidden="false" customHeight="false" outlineLevel="0" collapsed="false">
      <c r="A421" s="8"/>
      <c r="B421" s="8"/>
      <c r="C421" s="8"/>
      <c r="D421" s="8"/>
      <c r="E421" s="9" t="str">
        <f aca="false">IF(B421="","",IFERROR(INDEX(Turmas!$C$2:$C$41,MATCH(B421,Turmas!$A$2:$A$41,0)),""))</f>
        <v/>
      </c>
      <c r="F421" s="10" t="str">
        <f aca="false">IF(OR(C421="",E421=""),"",C421/E421)</f>
        <v/>
      </c>
      <c r="G421" s="10" t="str">
        <f aca="false">IF(OR(D421="",E421=""),"",D421/E421)</f>
        <v/>
      </c>
      <c r="H421" s="10" t="str">
        <f aca="false">IF(OR(F421="",G421=""),"",G421-F421)</f>
        <v/>
      </c>
      <c r="I421" s="8"/>
      <c r="J421" s="8"/>
      <c r="K421" s="8"/>
      <c r="L421" s="8"/>
      <c r="M421" s="8"/>
    </row>
    <row r="422" customFormat="false" ht="15" hidden="false" customHeight="false" outlineLevel="0" collapsed="false">
      <c r="A422" s="8"/>
      <c r="B422" s="8"/>
      <c r="C422" s="8"/>
      <c r="D422" s="8"/>
      <c r="E422" s="9" t="str">
        <f aca="false">IF(B422="","",IFERROR(INDEX(Turmas!$C$2:$C$41,MATCH(B422,Turmas!$A$2:$A$41,0)),""))</f>
        <v/>
      </c>
      <c r="F422" s="10" t="str">
        <f aca="false">IF(OR(C422="",E422=""),"",C422/E422)</f>
        <v/>
      </c>
      <c r="G422" s="10" t="str">
        <f aca="false">IF(OR(D422="",E422=""),"",D422/E422)</f>
        <v/>
      </c>
      <c r="H422" s="10" t="str">
        <f aca="false">IF(OR(F422="",G422=""),"",G422-F422)</f>
        <v/>
      </c>
      <c r="I422" s="8"/>
      <c r="J422" s="8"/>
      <c r="K422" s="8"/>
      <c r="L422" s="8"/>
      <c r="M422" s="8"/>
    </row>
    <row r="423" customFormat="false" ht="15" hidden="false" customHeight="false" outlineLevel="0" collapsed="false">
      <c r="A423" s="8"/>
      <c r="B423" s="8"/>
      <c r="C423" s="8"/>
      <c r="D423" s="8"/>
      <c r="E423" s="9" t="str">
        <f aca="false">IF(B423="","",IFERROR(INDEX(Turmas!$C$2:$C$41,MATCH(B423,Turmas!$A$2:$A$41,0)),""))</f>
        <v/>
      </c>
      <c r="F423" s="10" t="str">
        <f aca="false">IF(OR(C423="",E423=""),"",C423/E423)</f>
        <v/>
      </c>
      <c r="G423" s="10" t="str">
        <f aca="false">IF(OR(D423="",E423=""),"",D423/E423)</f>
        <v/>
      </c>
      <c r="H423" s="10" t="str">
        <f aca="false">IF(OR(F423="",G423=""),"",G423-F423)</f>
        <v/>
      </c>
      <c r="I423" s="8"/>
      <c r="J423" s="8"/>
      <c r="K423" s="8"/>
      <c r="L423" s="8"/>
      <c r="M423" s="8"/>
    </row>
    <row r="424" customFormat="false" ht="15" hidden="false" customHeight="false" outlineLevel="0" collapsed="false">
      <c r="A424" s="8"/>
      <c r="B424" s="8"/>
      <c r="C424" s="8"/>
      <c r="D424" s="8"/>
      <c r="E424" s="9" t="str">
        <f aca="false">IF(B424="","",IFERROR(INDEX(Turmas!$C$2:$C$41,MATCH(B424,Turmas!$A$2:$A$41,0)),""))</f>
        <v/>
      </c>
      <c r="F424" s="10" t="str">
        <f aca="false">IF(OR(C424="",E424=""),"",C424/E424)</f>
        <v/>
      </c>
      <c r="G424" s="10" t="str">
        <f aca="false">IF(OR(D424="",E424=""),"",D424/E424)</f>
        <v/>
      </c>
      <c r="H424" s="10" t="str">
        <f aca="false">IF(OR(F424="",G424=""),"",G424-F424)</f>
        <v/>
      </c>
      <c r="I424" s="8"/>
      <c r="J424" s="8"/>
      <c r="K424" s="8"/>
      <c r="L424" s="8"/>
      <c r="M424" s="8"/>
    </row>
    <row r="425" customFormat="false" ht="15" hidden="false" customHeight="false" outlineLevel="0" collapsed="false">
      <c r="A425" s="8"/>
      <c r="B425" s="8"/>
      <c r="C425" s="8"/>
      <c r="D425" s="8"/>
      <c r="E425" s="9" t="str">
        <f aca="false">IF(B425="","",IFERROR(INDEX(Turmas!$C$2:$C$41,MATCH(B425,Turmas!$A$2:$A$41,0)),""))</f>
        <v/>
      </c>
      <c r="F425" s="10" t="str">
        <f aca="false">IF(OR(C425="",E425=""),"",C425/E425)</f>
        <v/>
      </c>
      <c r="G425" s="10" t="str">
        <f aca="false">IF(OR(D425="",E425=""),"",D425/E425)</f>
        <v/>
      </c>
      <c r="H425" s="10" t="str">
        <f aca="false">IF(OR(F425="",G425=""),"",G425-F425)</f>
        <v/>
      </c>
      <c r="I425" s="8"/>
      <c r="J425" s="8"/>
      <c r="K425" s="8"/>
      <c r="L425" s="8"/>
      <c r="M425" s="8"/>
    </row>
    <row r="426" customFormat="false" ht="15" hidden="false" customHeight="false" outlineLevel="0" collapsed="false">
      <c r="A426" s="8"/>
      <c r="B426" s="8"/>
      <c r="C426" s="8"/>
      <c r="D426" s="8"/>
      <c r="E426" s="9" t="str">
        <f aca="false">IF(B426="","",IFERROR(INDEX(Turmas!$C$2:$C$41,MATCH(B426,Turmas!$A$2:$A$41,0)),""))</f>
        <v/>
      </c>
      <c r="F426" s="10" t="str">
        <f aca="false">IF(OR(C426="",E426=""),"",C426/E426)</f>
        <v/>
      </c>
      <c r="G426" s="10" t="str">
        <f aca="false">IF(OR(D426="",E426=""),"",D426/E426)</f>
        <v/>
      </c>
      <c r="H426" s="10" t="str">
        <f aca="false">IF(OR(F426="",G426=""),"",G426-F426)</f>
        <v/>
      </c>
      <c r="I426" s="8"/>
      <c r="J426" s="8"/>
      <c r="K426" s="8"/>
      <c r="L426" s="8"/>
      <c r="M426" s="8"/>
    </row>
    <row r="427" customFormat="false" ht="15" hidden="false" customHeight="false" outlineLevel="0" collapsed="false">
      <c r="A427" s="8"/>
      <c r="B427" s="8"/>
      <c r="C427" s="8"/>
      <c r="D427" s="8"/>
      <c r="E427" s="9" t="str">
        <f aca="false">IF(B427="","",IFERROR(INDEX(Turmas!$C$2:$C$41,MATCH(B427,Turmas!$A$2:$A$41,0)),""))</f>
        <v/>
      </c>
      <c r="F427" s="10" t="str">
        <f aca="false">IF(OR(C427="",E427=""),"",C427/E427)</f>
        <v/>
      </c>
      <c r="G427" s="10" t="str">
        <f aca="false">IF(OR(D427="",E427=""),"",D427/E427)</f>
        <v/>
      </c>
      <c r="H427" s="10" t="str">
        <f aca="false">IF(OR(F427="",G427=""),"",G427-F427)</f>
        <v/>
      </c>
      <c r="I427" s="8"/>
      <c r="J427" s="8"/>
      <c r="K427" s="8"/>
      <c r="L427" s="8"/>
      <c r="M427" s="8"/>
    </row>
    <row r="428" customFormat="false" ht="15" hidden="false" customHeight="false" outlineLevel="0" collapsed="false">
      <c r="A428" s="8"/>
      <c r="B428" s="8"/>
      <c r="C428" s="8"/>
      <c r="D428" s="8"/>
      <c r="E428" s="9" t="str">
        <f aca="false">IF(B428="","",IFERROR(INDEX(Turmas!$C$2:$C$41,MATCH(B428,Turmas!$A$2:$A$41,0)),""))</f>
        <v/>
      </c>
      <c r="F428" s="10" t="str">
        <f aca="false">IF(OR(C428="",E428=""),"",C428/E428)</f>
        <v/>
      </c>
      <c r="G428" s="10" t="str">
        <f aca="false">IF(OR(D428="",E428=""),"",D428/E428)</f>
        <v/>
      </c>
      <c r="H428" s="10" t="str">
        <f aca="false">IF(OR(F428="",G428=""),"",G428-F428)</f>
        <v/>
      </c>
      <c r="I428" s="8"/>
      <c r="J428" s="8"/>
      <c r="K428" s="8"/>
      <c r="L428" s="8"/>
      <c r="M428" s="8"/>
    </row>
    <row r="429" customFormat="false" ht="15" hidden="false" customHeight="false" outlineLevel="0" collapsed="false">
      <c r="A429" s="8"/>
      <c r="B429" s="8"/>
      <c r="C429" s="8"/>
      <c r="D429" s="8"/>
      <c r="E429" s="9" t="str">
        <f aca="false">IF(B429="","",IFERROR(INDEX(Turmas!$C$2:$C$41,MATCH(B429,Turmas!$A$2:$A$41,0)),""))</f>
        <v/>
      </c>
      <c r="F429" s="10" t="str">
        <f aca="false">IF(OR(C429="",E429=""),"",C429/E429)</f>
        <v/>
      </c>
      <c r="G429" s="10" t="str">
        <f aca="false">IF(OR(D429="",E429=""),"",D429/E429)</f>
        <v/>
      </c>
      <c r="H429" s="10" t="str">
        <f aca="false">IF(OR(F429="",G429=""),"",G429-F429)</f>
        <v/>
      </c>
      <c r="I429" s="8"/>
      <c r="J429" s="8"/>
      <c r="K429" s="8"/>
      <c r="L429" s="8"/>
      <c r="M429" s="8"/>
    </row>
    <row r="430" customFormat="false" ht="15" hidden="false" customHeight="false" outlineLevel="0" collapsed="false">
      <c r="A430" s="8"/>
      <c r="B430" s="8"/>
      <c r="C430" s="8"/>
      <c r="D430" s="8"/>
      <c r="E430" s="9" t="str">
        <f aca="false">IF(B430="","",IFERROR(INDEX(Turmas!$C$2:$C$41,MATCH(B430,Turmas!$A$2:$A$41,0)),""))</f>
        <v/>
      </c>
      <c r="F430" s="10" t="str">
        <f aca="false">IF(OR(C430="",E430=""),"",C430/E430)</f>
        <v/>
      </c>
      <c r="G430" s="10" t="str">
        <f aca="false">IF(OR(D430="",E430=""),"",D430/E430)</f>
        <v/>
      </c>
      <c r="H430" s="10" t="str">
        <f aca="false">IF(OR(F430="",G430=""),"",G430-F430)</f>
        <v/>
      </c>
      <c r="I430" s="8"/>
      <c r="J430" s="8"/>
      <c r="K430" s="8"/>
      <c r="L430" s="8"/>
      <c r="M430" s="8"/>
    </row>
    <row r="431" customFormat="false" ht="15" hidden="false" customHeight="false" outlineLevel="0" collapsed="false">
      <c r="A431" s="8"/>
      <c r="B431" s="8"/>
      <c r="C431" s="8"/>
      <c r="D431" s="8"/>
      <c r="E431" s="9" t="str">
        <f aca="false">IF(B431="","",IFERROR(INDEX(Turmas!$C$2:$C$41,MATCH(B431,Turmas!$A$2:$A$41,0)),""))</f>
        <v/>
      </c>
      <c r="F431" s="10" t="str">
        <f aca="false">IF(OR(C431="",E431=""),"",C431/E431)</f>
        <v/>
      </c>
      <c r="G431" s="10" t="str">
        <f aca="false">IF(OR(D431="",E431=""),"",D431/E431)</f>
        <v/>
      </c>
      <c r="H431" s="10" t="str">
        <f aca="false">IF(OR(F431="",G431=""),"",G431-F431)</f>
        <v/>
      </c>
      <c r="I431" s="8"/>
      <c r="J431" s="8"/>
      <c r="K431" s="8"/>
      <c r="L431" s="8"/>
      <c r="M431" s="8"/>
    </row>
    <row r="432" customFormat="false" ht="15" hidden="false" customHeight="false" outlineLevel="0" collapsed="false">
      <c r="A432" s="8"/>
      <c r="B432" s="8"/>
      <c r="C432" s="8"/>
      <c r="D432" s="8"/>
      <c r="E432" s="9" t="str">
        <f aca="false">IF(B432="","",IFERROR(INDEX(Turmas!$C$2:$C$41,MATCH(B432,Turmas!$A$2:$A$41,0)),""))</f>
        <v/>
      </c>
      <c r="F432" s="10" t="str">
        <f aca="false">IF(OR(C432="",E432=""),"",C432/E432)</f>
        <v/>
      </c>
      <c r="G432" s="10" t="str">
        <f aca="false">IF(OR(D432="",E432=""),"",D432/E432)</f>
        <v/>
      </c>
      <c r="H432" s="10" t="str">
        <f aca="false">IF(OR(F432="",G432=""),"",G432-F432)</f>
        <v/>
      </c>
      <c r="I432" s="8"/>
      <c r="J432" s="8"/>
      <c r="K432" s="8"/>
      <c r="L432" s="8"/>
      <c r="M432" s="8"/>
    </row>
    <row r="433" customFormat="false" ht="15" hidden="false" customHeight="false" outlineLevel="0" collapsed="false">
      <c r="A433" s="8"/>
      <c r="B433" s="8"/>
      <c r="C433" s="8"/>
      <c r="D433" s="8"/>
      <c r="E433" s="9" t="str">
        <f aca="false">IF(B433="","",IFERROR(INDEX(Turmas!$C$2:$C$41,MATCH(B433,Turmas!$A$2:$A$41,0)),""))</f>
        <v/>
      </c>
      <c r="F433" s="10" t="str">
        <f aca="false">IF(OR(C433="",E433=""),"",C433/E433)</f>
        <v/>
      </c>
      <c r="G433" s="10" t="str">
        <f aca="false">IF(OR(D433="",E433=""),"",D433/E433)</f>
        <v/>
      </c>
      <c r="H433" s="10" t="str">
        <f aca="false">IF(OR(F433="",G433=""),"",G433-F433)</f>
        <v/>
      </c>
      <c r="I433" s="8"/>
      <c r="J433" s="8"/>
      <c r="K433" s="8"/>
      <c r="L433" s="8"/>
      <c r="M433" s="8"/>
    </row>
    <row r="434" customFormat="false" ht="15" hidden="false" customHeight="false" outlineLevel="0" collapsed="false">
      <c r="A434" s="8"/>
      <c r="B434" s="8"/>
      <c r="C434" s="8"/>
      <c r="D434" s="8"/>
      <c r="E434" s="9" t="str">
        <f aca="false">IF(B434="","",IFERROR(INDEX(Turmas!$C$2:$C$41,MATCH(B434,Turmas!$A$2:$A$41,0)),""))</f>
        <v/>
      </c>
      <c r="F434" s="10" t="str">
        <f aca="false">IF(OR(C434="",E434=""),"",C434/E434)</f>
        <v/>
      </c>
      <c r="G434" s="10" t="str">
        <f aca="false">IF(OR(D434="",E434=""),"",D434/E434)</f>
        <v/>
      </c>
      <c r="H434" s="10" t="str">
        <f aca="false">IF(OR(F434="",G434=""),"",G434-F434)</f>
        <v/>
      </c>
      <c r="I434" s="8"/>
      <c r="J434" s="8"/>
      <c r="K434" s="8"/>
      <c r="L434" s="8"/>
      <c r="M434" s="8"/>
    </row>
    <row r="435" customFormat="false" ht="15" hidden="false" customHeight="false" outlineLevel="0" collapsed="false">
      <c r="A435" s="8"/>
      <c r="B435" s="8"/>
      <c r="C435" s="8"/>
      <c r="D435" s="8"/>
      <c r="E435" s="9" t="str">
        <f aca="false">IF(B435="","",IFERROR(INDEX(Turmas!$C$2:$C$41,MATCH(B435,Turmas!$A$2:$A$41,0)),""))</f>
        <v/>
      </c>
      <c r="F435" s="10" t="str">
        <f aca="false">IF(OR(C435="",E435=""),"",C435/E435)</f>
        <v/>
      </c>
      <c r="G435" s="10" t="str">
        <f aca="false">IF(OR(D435="",E435=""),"",D435/E435)</f>
        <v/>
      </c>
      <c r="H435" s="10" t="str">
        <f aca="false">IF(OR(F435="",G435=""),"",G435-F435)</f>
        <v/>
      </c>
      <c r="I435" s="8"/>
      <c r="J435" s="8"/>
      <c r="K435" s="8"/>
      <c r="L435" s="8"/>
      <c r="M435" s="8"/>
    </row>
    <row r="436" customFormat="false" ht="15" hidden="false" customHeight="false" outlineLevel="0" collapsed="false">
      <c r="A436" s="8"/>
      <c r="B436" s="8"/>
      <c r="C436" s="8"/>
      <c r="D436" s="8"/>
      <c r="E436" s="9" t="str">
        <f aca="false">IF(B436="","",IFERROR(INDEX(Turmas!$C$2:$C$41,MATCH(B436,Turmas!$A$2:$A$41,0)),""))</f>
        <v/>
      </c>
      <c r="F436" s="10" t="str">
        <f aca="false">IF(OR(C436="",E436=""),"",C436/E436)</f>
        <v/>
      </c>
      <c r="G436" s="10" t="str">
        <f aca="false">IF(OR(D436="",E436=""),"",D436/E436)</f>
        <v/>
      </c>
      <c r="H436" s="10" t="str">
        <f aca="false">IF(OR(F436="",G436=""),"",G436-F436)</f>
        <v/>
      </c>
      <c r="I436" s="8"/>
      <c r="J436" s="8"/>
      <c r="K436" s="8"/>
      <c r="L436" s="8"/>
      <c r="M436" s="8"/>
    </row>
    <row r="437" customFormat="false" ht="15" hidden="false" customHeight="false" outlineLevel="0" collapsed="false">
      <c r="A437" s="8"/>
      <c r="B437" s="8"/>
      <c r="C437" s="8"/>
      <c r="D437" s="8"/>
      <c r="E437" s="9" t="str">
        <f aca="false">IF(B437="","",IFERROR(INDEX(Turmas!$C$2:$C$41,MATCH(B437,Turmas!$A$2:$A$41,0)),""))</f>
        <v/>
      </c>
      <c r="F437" s="10" t="str">
        <f aca="false">IF(OR(C437="",E437=""),"",C437/E437)</f>
        <v/>
      </c>
      <c r="G437" s="10" t="str">
        <f aca="false">IF(OR(D437="",E437=""),"",D437/E437)</f>
        <v/>
      </c>
      <c r="H437" s="10" t="str">
        <f aca="false">IF(OR(F437="",G437=""),"",G437-F437)</f>
        <v/>
      </c>
      <c r="I437" s="8"/>
      <c r="J437" s="8"/>
      <c r="K437" s="8"/>
      <c r="L437" s="8"/>
      <c r="M437" s="8"/>
    </row>
    <row r="438" customFormat="false" ht="15" hidden="false" customHeight="false" outlineLevel="0" collapsed="false">
      <c r="A438" s="8"/>
      <c r="B438" s="8"/>
      <c r="C438" s="8"/>
      <c r="D438" s="8"/>
      <c r="E438" s="9" t="str">
        <f aca="false">IF(B438="","",IFERROR(INDEX(Turmas!$C$2:$C$41,MATCH(B438,Turmas!$A$2:$A$41,0)),""))</f>
        <v/>
      </c>
      <c r="F438" s="10" t="str">
        <f aca="false">IF(OR(C438="",E438=""),"",C438/E438)</f>
        <v/>
      </c>
      <c r="G438" s="10" t="str">
        <f aca="false">IF(OR(D438="",E438=""),"",D438/E438)</f>
        <v/>
      </c>
      <c r="H438" s="10" t="str">
        <f aca="false">IF(OR(F438="",G438=""),"",G438-F438)</f>
        <v/>
      </c>
      <c r="I438" s="8"/>
      <c r="J438" s="8"/>
      <c r="K438" s="8"/>
      <c r="L438" s="8"/>
      <c r="M438" s="8"/>
    </row>
    <row r="439" customFormat="false" ht="15" hidden="false" customHeight="false" outlineLevel="0" collapsed="false">
      <c r="A439" s="8"/>
      <c r="B439" s="8"/>
      <c r="C439" s="8"/>
      <c r="D439" s="8"/>
      <c r="E439" s="9" t="str">
        <f aca="false">IF(B439="","",IFERROR(INDEX(Turmas!$C$2:$C$41,MATCH(B439,Turmas!$A$2:$A$41,0)),""))</f>
        <v/>
      </c>
      <c r="F439" s="10" t="str">
        <f aca="false">IF(OR(C439="",E439=""),"",C439/E439)</f>
        <v/>
      </c>
      <c r="G439" s="10" t="str">
        <f aca="false">IF(OR(D439="",E439=""),"",D439/E439)</f>
        <v/>
      </c>
      <c r="H439" s="10" t="str">
        <f aca="false">IF(OR(F439="",G439=""),"",G439-F439)</f>
        <v/>
      </c>
      <c r="I439" s="8"/>
      <c r="J439" s="8"/>
      <c r="K439" s="8"/>
      <c r="L439" s="8"/>
      <c r="M439" s="8"/>
    </row>
    <row r="440" customFormat="false" ht="15" hidden="false" customHeight="false" outlineLevel="0" collapsed="false">
      <c r="A440" s="8"/>
      <c r="B440" s="8"/>
      <c r="C440" s="8"/>
      <c r="D440" s="8"/>
      <c r="E440" s="9" t="str">
        <f aca="false">IF(B440="","",IFERROR(INDEX(Turmas!$C$2:$C$41,MATCH(B440,Turmas!$A$2:$A$41,0)),""))</f>
        <v/>
      </c>
      <c r="F440" s="10" t="str">
        <f aca="false">IF(OR(C440="",E440=""),"",C440/E440)</f>
        <v/>
      </c>
      <c r="G440" s="10" t="str">
        <f aca="false">IF(OR(D440="",E440=""),"",D440/E440)</f>
        <v/>
      </c>
      <c r="H440" s="10" t="str">
        <f aca="false">IF(OR(F440="",G440=""),"",G440-F440)</f>
        <v/>
      </c>
      <c r="I440" s="8"/>
      <c r="J440" s="8"/>
      <c r="K440" s="8"/>
      <c r="L440" s="8"/>
      <c r="M440" s="8"/>
    </row>
    <row r="441" customFormat="false" ht="15" hidden="false" customHeight="false" outlineLevel="0" collapsed="false">
      <c r="A441" s="8"/>
      <c r="B441" s="8"/>
      <c r="C441" s="8"/>
      <c r="D441" s="8"/>
      <c r="E441" s="9" t="str">
        <f aca="false">IF(B441="","",IFERROR(INDEX(Turmas!$C$2:$C$41,MATCH(B441,Turmas!$A$2:$A$41,0)),""))</f>
        <v/>
      </c>
      <c r="F441" s="10" t="str">
        <f aca="false">IF(OR(C441="",E441=""),"",C441/E441)</f>
        <v/>
      </c>
      <c r="G441" s="10" t="str">
        <f aca="false">IF(OR(D441="",E441=""),"",D441/E441)</f>
        <v/>
      </c>
      <c r="H441" s="10" t="str">
        <f aca="false">IF(OR(F441="",G441=""),"",G441-F441)</f>
        <v/>
      </c>
      <c r="I441" s="8"/>
      <c r="J441" s="8"/>
      <c r="K441" s="8"/>
      <c r="L441" s="8"/>
      <c r="M441" s="8"/>
    </row>
    <row r="442" customFormat="false" ht="15" hidden="false" customHeight="false" outlineLevel="0" collapsed="false">
      <c r="A442" s="8"/>
      <c r="B442" s="8"/>
      <c r="C442" s="8"/>
      <c r="D442" s="8"/>
      <c r="E442" s="9" t="str">
        <f aca="false">IF(B442="","",IFERROR(INDEX(Turmas!$C$2:$C$41,MATCH(B442,Turmas!$A$2:$A$41,0)),""))</f>
        <v/>
      </c>
      <c r="F442" s="10" t="str">
        <f aca="false">IF(OR(C442="",E442=""),"",C442/E442)</f>
        <v/>
      </c>
      <c r="G442" s="10" t="str">
        <f aca="false">IF(OR(D442="",E442=""),"",D442/E442)</f>
        <v/>
      </c>
      <c r="H442" s="10" t="str">
        <f aca="false">IF(OR(F442="",G442=""),"",G442-F442)</f>
        <v/>
      </c>
      <c r="I442" s="8"/>
      <c r="J442" s="8"/>
      <c r="K442" s="8"/>
      <c r="L442" s="8"/>
      <c r="M442" s="8"/>
    </row>
    <row r="443" customFormat="false" ht="15" hidden="false" customHeight="false" outlineLevel="0" collapsed="false">
      <c r="A443" s="8"/>
      <c r="B443" s="8"/>
      <c r="C443" s="8"/>
      <c r="D443" s="8"/>
      <c r="E443" s="9" t="str">
        <f aca="false">IF(B443="","",IFERROR(INDEX(Turmas!$C$2:$C$41,MATCH(B443,Turmas!$A$2:$A$41,0)),""))</f>
        <v/>
      </c>
      <c r="F443" s="10" t="str">
        <f aca="false">IF(OR(C443="",E443=""),"",C443/E443)</f>
        <v/>
      </c>
      <c r="G443" s="10" t="str">
        <f aca="false">IF(OR(D443="",E443=""),"",D443/E443)</f>
        <v/>
      </c>
      <c r="H443" s="10" t="str">
        <f aca="false">IF(OR(F443="",G443=""),"",G443-F443)</f>
        <v/>
      </c>
      <c r="I443" s="8"/>
      <c r="J443" s="8"/>
      <c r="K443" s="8"/>
      <c r="L443" s="8"/>
      <c r="M443" s="8"/>
    </row>
    <row r="444" customFormat="false" ht="15" hidden="false" customHeight="false" outlineLevel="0" collapsed="false">
      <c r="A444" s="8"/>
      <c r="B444" s="8"/>
      <c r="C444" s="8"/>
      <c r="D444" s="8"/>
      <c r="E444" s="9" t="str">
        <f aca="false">IF(B444="","",IFERROR(INDEX(Turmas!$C$2:$C$41,MATCH(B444,Turmas!$A$2:$A$41,0)),""))</f>
        <v/>
      </c>
      <c r="F444" s="10" t="str">
        <f aca="false">IF(OR(C444="",E444=""),"",C444/E444)</f>
        <v/>
      </c>
      <c r="G444" s="10" t="str">
        <f aca="false">IF(OR(D444="",E444=""),"",D444/E444)</f>
        <v/>
      </c>
      <c r="H444" s="10" t="str">
        <f aca="false">IF(OR(F444="",G444=""),"",G444-F444)</f>
        <v/>
      </c>
      <c r="I444" s="8"/>
      <c r="J444" s="8"/>
      <c r="K444" s="8"/>
      <c r="L444" s="8"/>
      <c r="M444" s="8"/>
    </row>
    <row r="445" customFormat="false" ht="15" hidden="false" customHeight="false" outlineLevel="0" collapsed="false">
      <c r="A445" s="8"/>
      <c r="B445" s="8"/>
      <c r="C445" s="8"/>
      <c r="D445" s="8"/>
      <c r="E445" s="9" t="str">
        <f aca="false">IF(B445="","",IFERROR(INDEX(Turmas!$C$2:$C$41,MATCH(B445,Turmas!$A$2:$A$41,0)),""))</f>
        <v/>
      </c>
      <c r="F445" s="10" t="str">
        <f aca="false">IF(OR(C445="",E445=""),"",C445/E445)</f>
        <v/>
      </c>
      <c r="G445" s="10" t="str">
        <f aca="false">IF(OR(D445="",E445=""),"",D445/E445)</f>
        <v/>
      </c>
      <c r="H445" s="10" t="str">
        <f aca="false">IF(OR(F445="",G445=""),"",G445-F445)</f>
        <v/>
      </c>
      <c r="I445" s="8"/>
      <c r="J445" s="8"/>
      <c r="K445" s="8"/>
      <c r="L445" s="8"/>
      <c r="M445" s="8"/>
    </row>
    <row r="446" customFormat="false" ht="15" hidden="false" customHeight="false" outlineLevel="0" collapsed="false">
      <c r="A446" s="8"/>
      <c r="B446" s="8"/>
      <c r="C446" s="8"/>
      <c r="D446" s="8"/>
      <c r="E446" s="9" t="str">
        <f aca="false">IF(B446="","",IFERROR(INDEX(Turmas!$C$2:$C$41,MATCH(B446,Turmas!$A$2:$A$41,0)),""))</f>
        <v/>
      </c>
      <c r="F446" s="10" t="str">
        <f aca="false">IF(OR(C446="",E446=""),"",C446/E446)</f>
        <v/>
      </c>
      <c r="G446" s="10" t="str">
        <f aca="false">IF(OR(D446="",E446=""),"",D446/E446)</f>
        <v/>
      </c>
      <c r="H446" s="10" t="str">
        <f aca="false">IF(OR(F446="",G446=""),"",G446-F446)</f>
        <v/>
      </c>
      <c r="I446" s="8"/>
      <c r="J446" s="8"/>
      <c r="K446" s="8"/>
      <c r="L446" s="8"/>
      <c r="M446" s="8"/>
    </row>
    <row r="447" customFormat="false" ht="15" hidden="false" customHeight="false" outlineLevel="0" collapsed="false">
      <c r="A447" s="8"/>
      <c r="B447" s="8"/>
      <c r="C447" s="8"/>
      <c r="D447" s="8"/>
      <c r="E447" s="9" t="str">
        <f aca="false">IF(B447="","",IFERROR(INDEX(Turmas!$C$2:$C$41,MATCH(B447,Turmas!$A$2:$A$41,0)),""))</f>
        <v/>
      </c>
      <c r="F447" s="10" t="str">
        <f aca="false">IF(OR(C447="",E447=""),"",C447/E447)</f>
        <v/>
      </c>
      <c r="G447" s="10" t="str">
        <f aca="false">IF(OR(D447="",E447=""),"",D447/E447)</f>
        <v/>
      </c>
      <c r="H447" s="10" t="str">
        <f aca="false">IF(OR(F447="",G447=""),"",G447-F447)</f>
        <v/>
      </c>
      <c r="I447" s="8"/>
      <c r="J447" s="8"/>
      <c r="K447" s="8"/>
      <c r="L447" s="8"/>
      <c r="M447" s="8"/>
    </row>
    <row r="448" customFormat="false" ht="15" hidden="false" customHeight="false" outlineLevel="0" collapsed="false">
      <c r="A448" s="8"/>
      <c r="B448" s="8"/>
      <c r="C448" s="8"/>
      <c r="D448" s="8"/>
      <c r="E448" s="9" t="str">
        <f aca="false">IF(B448="","",IFERROR(INDEX(Turmas!$C$2:$C$41,MATCH(B448,Turmas!$A$2:$A$41,0)),""))</f>
        <v/>
      </c>
      <c r="F448" s="10" t="str">
        <f aca="false">IF(OR(C448="",E448=""),"",C448/E448)</f>
        <v/>
      </c>
      <c r="G448" s="10" t="str">
        <f aca="false">IF(OR(D448="",E448=""),"",D448/E448)</f>
        <v/>
      </c>
      <c r="H448" s="10" t="str">
        <f aca="false">IF(OR(F448="",G448=""),"",G448-F448)</f>
        <v/>
      </c>
      <c r="I448" s="8"/>
      <c r="J448" s="8"/>
      <c r="K448" s="8"/>
      <c r="L448" s="8"/>
      <c r="M448" s="8"/>
    </row>
    <row r="449" customFormat="false" ht="15" hidden="false" customHeight="false" outlineLevel="0" collapsed="false">
      <c r="A449" s="8"/>
      <c r="B449" s="8"/>
      <c r="C449" s="8"/>
      <c r="D449" s="8"/>
      <c r="E449" s="9" t="str">
        <f aca="false">IF(B449="","",IFERROR(INDEX(Turmas!$C$2:$C$41,MATCH(B449,Turmas!$A$2:$A$41,0)),""))</f>
        <v/>
      </c>
      <c r="F449" s="10" t="str">
        <f aca="false">IF(OR(C449="",E449=""),"",C449/E449)</f>
        <v/>
      </c>
      <c r="G449" s="10" t="str">
        <f aca="false">IF(OR(D449="",E449=""),"",D449/E449)</f>
        <v/>
      </c>
      <c r="H449" s="10" t="str">
        <f aca="false">IF(OR(F449="",G449=""),"",G449-F449)</f>
        <v/>
      </c>
      <c r="I449" s="8"/>
      <c r="J449" s="8"/>
      <c r="K449" s="8"/>
      <c r="L449" s="8"/>
      <c r="M449" s="8"/>
    </row>
    <row r="450" customFormat="false" ht="15" hidden="false" customHeight="false" outlineLevel="0" collapsed="false">
      <c r="A450" s="8"/>
      <c r="B450" s="8"/>
      <c r="C450" s="8"/>
      <c r="D450" s="8"/>
      <c r="E450" s="9" t="str">
        <f aca="false">IF(B450="","",IFERROR(INDEX(Turmas!$C$2:$C$41,MATCH(B450,Turmas!$A$2:$A$41,0)),""))</f>
        <v/>
      </c>
      <c r="F450" s="10" t="str">
        <f aca="false">IF(OR(C450="",E450=""),"",C450/E450)</f>
        <v/>
      </c>
      <c r="G450" s="10" t="str">
        <f aca="false">IF(OR(D450="",E450=""),"",D450/E450)</f>
        <v/>
      </c>
      <c r="H450" s="10" t="str">
        <f aca="false">IF(OR(F450="",G450=""),"",G450-F450)</f>
        <v/>
      </c>
      <c r="I450" s="8"/>
      <c r="J450" s="8"/>
      <c r="K450" s="8"/>
      <c r="L450" s="8"/>
      <c r="M450" s="8"/>
    </row>
    <row r="451" customFormat="false" ht="15" hidden="false" customHeight="false" outlineLevel="0" collapsed="false">
      <c r="A451" s="8"/>
      <c r="B451" s="8"/>
      <c r="C451" s="8"/>
      <c r="D451" s="8"/>
      <c r="E451" s="9" t="str">
        <f aca="false">IF(B451="","",IFERROR(INDEX(Turmas!$C$2:$C$41,MATCH(B451,Turmas!$A$2:$A$41,0)),""))</f>
        <v/>
      </c>
      <c r="F451" s="10" t="str">
        <f aca="false">IF(OR(C451="",E451=""),"",C451/E451)</f>
        <v/>
      </c>
      <c r="G451" s="10" t="str">
        <f aca="false">IF(OR(D451="",E451=""),"",D451/E451)</f>
        <v/>
      </c>
      <c r="H451" s="10" t="str">
        <f aca="false">IF(OR(F451="",G451=""),"",G451-F451)</f>
        <v/>
      </c>
      <c r="I451" s="8"/>
      <c r="J451" s="8"/>
      <c r="K451" s="8"/>
      <c r="L451" s="8"/>
      <c r="M451" s="8"/>
    </row>
    <row r="452" customFormat="false" ht="15" hidden="false" customHeight="false" outlineLevel="0" collapsed="false">
      <c r="A452" s="8"/>
      <c r="B452" s="8"/>
      <c r="C452" s="8"/>
      <c r="D452" s="8"/>
      <c r="E452" s="9" t="str">
        <f aca="false">IF(B452="","",IFERROR(INDEX(Turmas!$C$2:$C$41,MATCH(B452,Turmas!$A$2:$A$41,0)),""))</f>
        <v/>
      </c>
      <c r="F452" s="10" t="str">
        <f aca="false">IF(OR(C452="",E452=""),"",C452/E452)</f>
        <v/>
      </c>
      <c r="G452" s="10" t="str">
        <f aca="false">IF(OR(D452="",E452=""),"",D452/E452)</f>
        <v/>
      </c>
      <c r="H452" s="10" t="str">
        <f aca="false">IF(OR(F452="",G452=""),"",G452-F452)</f>
        <v/>
      </c>
      <c r="I452" s="8"/>
      <c r="J452" s="8"/>
      <c r="K452" s="8"/>
      <c r="L452" s="8"/>
      <c r="M452" s="8"/>
    </row>
    <row r="453" customFormat="false" ht="15" hidden="false" customHeight="false" outlineLevel="0" collapsed="false">
      <c r="A453" s="8"/>
      <c r="B453" s="8"/>
      <c r="C453" s="8"/>
      <c r="D453" s="8"/>
      <c r="E453" s="9" t="str">
        <f aca="false">IF(B453="","",IFERROR(INDEX(Turmas!$C$2:$C$41,MATCH(B453,Turmas!$A$2:$A$41,0)),""))</f>
        <v/>
      </c>
      <c r="F453" s="10" t="str">
        <f aca="false">IF(OR(C453="",E453=""),"",C453/E453)</f>
        <v/>
      </c>
      <c r="G453" s="10" t="str">
        <f aca="false">IF(OR(D453="",E453=""),"",D453/E453)</f>
        <v/>
      </c>
      <c r="H453" s="10" t="str">
        <f aca="false">IF(OR(F453="",G453=""),"",G453-F453)</f>
        <v/>
      </c>
      <c r="I453" s="8"/>
      <c r="J453" s="8"/>
      <c r="K453" s="8"/>
      <c r="L453" s="8"/>
      <c r="M453" s="8"/>
    </row>
    <row r="454" customFormat="false" ht="15" hidden="false" customHeight="false" outlineLevel="0" collapsed="false">
      <c r="A454" s="8"/>
      <c r="B454" s="8"/>
      <c r="C454" s="8"/>
      <c r="D454" s="8"/>
      <c r="E454" s="9" t="str">
        <f aca="false">IF(B454="","",IFERROR(INDEX(Turmas!$C$2:$C$41,MATCH(B454,Turmas!$A$2:$A$41,0)),""))</f>
        <v/>
      </c>
      <c r="F454" s="10" t="str">
        <f aca="false">IF(OR(C454="",E454=""),"",C454/E454)</f>
        <v/>
      </c>
      <c r="G454" s="10" t="str">
        <f aca="false">IF(OR(D454="",E454=""),"",D454/E454)</f>
        <v/>
      </c>
      <c r="H454" s="10" t="str">
        <f aca="false">IF(OR(F454="",G454=""),"",G454-F454)</f>
        <v/>
      </c>
      <c r="I454" s="8"/>
      <c r="J454" s="8"/>
      <c r="K454" s="8"/>
      <c r="L454" s="8"/>
      <c r="M454" s="8"/>
    </row>
    <row r="455" customFormat="false" ht="15" hidden="false" customHeight="false" outlineLevel="0" collapsed="false">
      <c r="A455" s="8"/>
      <c r="B455" s="8"/>
      <c r="C455" s="8"/>
      <c r="D455" s="8"/>
      <c r="E455" s="9" t="str">
        <f aca="false">IF(B455="","",IFERROR(INDEX(Turmas!$C$2:$C$41,MATCH(B455,Turmas!$A$2:$A$41,0)),""))</f>
        <v/>
      </c>
      <c r="F455" s="10" t="str">
        <f aca="false">IF(OR(C455="",E455=""),"",C455/E455)</f>
        <v/>
      </c>
      <c r="G455" s="10" t="str">
        <f aca="false">IF(OR(D455="",E455=""),"",D455/E455)</f>
        <v/>
      </c>
      <c r="H455" s="10" t="str">
        <f aca="false">IF(OR(F455="",G455=""),"",G455-F455)</f>
        <v/>
      </c>
      <c r="I455" s="8"/>
      <c r="J455" s="8"/>
      <c r="K455" s="8"/>
      <c r="L455" s="8"/>
      <c r="M455" s="8"/>
    </row>
    <row r="456" customFormat="false" ht="15" hidden="false" customHeight="false" outlineLevel="0" collapsed="false">
      <c r="A456" s="8"/>
      <c r="B456" s="8"/>
      <c r="C456" s="8"/>
      <c r="D456" s="8"/>
      <c r="E456" s="9" t="str">
        <f aca="false">IF(B456="","",IFERROR(INDEX(Turmas!$C$2:$C$41,MATCH(B456,Turmas!$A$2:$A$41,0)),""))</f>
        <v/>
      </c>
      <c r="F456" s="10" t="str">
        <f aca="false">IF(OR(C456="",E456=""),"",C456/E456)</f>
        <v/>
      </c>
      <c r="G456" s="10" t="str">
        <f aca="false">IF(OR(D456="",E456=""),"",D456/E456)</f>
        <v/>
      </c>
      <c r="H456" s="10" t="str">
        <f aca="false">IF(OR(F456="",G456=""),"",G456-F456)</f>
        <v/>
      </c>
      <c r="I456" s="8"/>
      <c r="J456" s="8"/>
      <c r="K456" s="8"/>
      <c r="L456" s="8"/>
      <c r="M456" s="8"/>
    </row>
    <row r="457" customFormat="false" ht="15" hidden="false" customHeight="false" outlineLevel="0" collapsed="false">
      <c r="A457" s="8"/>
      <c r="B457" s="8"/>
      <c r="C457" s="8"/>
      <c r="D457" s="8"/>
      <c r="E457" s="9" t="str">
        <f aca="false">IF(B457="","",IFERROR(INDEX(Turmas!$C$2:$C$41,MATCH(B457,Turmas!$A$2:$A$41,0)),""))</f>
        <v/>
      </c>
      <c r="F457" s="10" t="str">
        <f aca="false">IF(OR(C457="",E457=""),"",C457/E457)</f>
        <v/>
      </c>
      <c r="G457" s="10" t="str">
        <f aca="false">IF(OR(D457="",E457=""),"",D457/E457)</f>
        <v/>
      </c>
      <c r="H457" s="10" t="str">
        <f aca="false">IF(OR(F457="",G457=""),"",G457-F457)</f>
        <v/>
      </c>
      <c r="I457" s="8"/>
      <c r="J457" s="8"/>
      <c r="K457" s="8"/>
      <c r="L457" s="8"/>
      <c r="M457" s="8"/>
    </row>
    <row r="458" customFormat="false" ht="15" hidden="false" customHeight="false" outlineLevel="0" collapsed="false">
      <c r="A458" s="8"/>
      <c r="B458" s="8"/>
      <c r="C458" s="8"/>
      <c r="D458" s="8"/>
      <c r="E458" s="9" t="str">
        <f aca="false">IF(B458="","",IFERROR(INDEX(Turmas!$C$2:$C$41,MATCH(B458,Turmas!$A$2:$A$41,0)),""))</f>
        <v/>
      </c>
      <c r="F458" s="10" t="str">
        <f aca="false">IF(OR(C458="",E458=""),"",C458/E458)</f>
        <v/>
      </c>
      <c r="G458" s="10" t="str">
        <f aca="false">IF(OR(D458="",E458=""),"",D458/E458)</f>
        <v/>
      </c>
      <c r="H458" s="10" t="str">
        <f aca="false">IF(OR(F458="",G458=""),"",G458-F458)</f>
        <v/>
      </c>
      <c r="I458" s="8"/>
      <c r="J458" s="8"/>
      <c r="K458" s="8"/>
      <c r="L458" s="8"/>
      <c r="M458" s="8"/>
    </row>
    <row r="459" customFormat="false" ht="15" hidden="false" customHeight="false" outlineLevel="0" collapsed="false">
      <c r="A459" s="8"/>
      <c r="B459" s="8"/>
      <c r="C459" s="8"/>
      <c r="D459" s="8"/>
      <c r="E459" s="9" t="str">
        <f aca="false">IF(B459="","",IFERROR(INDEX(Turmas!$C$2:$C$41,MATCH(B459,Turmas!$A$2:$A$41,0)),""))</f>
        <v/>
      </c>
      <c r="F459" s="10" t="str">
        <f aca="false">IF(OR(C459="",E459=""),"",C459/E459)</f>
        <v/>
      </c>
      <c r="G459" s="10" t="str">
        <f aca="false">IF(OR(D459="",E459=""),"",D459/E459)</f>
        <v/>
      </c>
      <c r="H459" s="10" t="str">
        <f aca="false">IF(OR(F459="",G459=""),"",G459-F459)</f>
        <v/>
      </c>
      <c r="I459" s="8"/>
      <c r="J459" s="8"/>
      <c r="K459" s="8"/>
      <c r="L459" s="8"/>
      <c r="M459" s="8"/>
    </row>
    <row r="460" customFormat="false" ht="15" hidden="false" customHeight="false" outlineLevel="0" collapsed="false">
      <c r="A460" s="8"/>
      <c r="B460" s="8"/>
      <c r="C460" s="8"/>
      <c r="D460" s="8"/>
      <c r="E460" s="9" t="str">
        <f aca="false">IF(B460="","",IFERROR(INDEX(Turmas!$C$2:$C$41,MATCH(B460,Turmas!$A$2:$A$41,0)),""))</f>
        <v/>
      </c>
      <c r="F460" s="10" t="str">
        <f aca="false">IF(OR(C460="",E460=""),"",C460/E460)</f>
        <v/>
      </c>
      <c r="G460" s="10" t="str">
        <f aca="false">IF(OR(D460="",E460=""),"",D460/E460)</f>
        <v/>
      </c>
      <c r="H460" s="10" t="str">
        <f aca="false">IF(OR(F460="",G460=""),"",G460-F460)</f>
        <v/>
      </c>
      <c r="I460" s="8"/>
      <c r="J460" s="8"/>
      <c r="K460" s="8"/>
      <c r="L460" s="8"/>
      <c r="M460" s="8"/>
    </row>
    <row r="461" customFormat="false" ht="15" hidden="false" customHeight="false" outlineLevel="0" collapsed="false">
      <c r="A461" s="8"/>
      <c r="B461" s="8"/>
      <c r="C461" s="8"/>
      <c r="D461" s="8"/>
      <c r="E461" s="9" t="str">
        <f aca="false">IF(B461="","",IFERROR(INDEX(Turmas!$C$2:$C$41,MATCH(B461,Turmas!$A$2:$A$41,0)),""))</f>
        <v/>
      </c>
      <c r="F461" s="10" t="str">
        <f aca="false">IF(OR(C461="",E461=""),"",C461/E461)</f>
        <v/>
      </c>
      <c r="G461" s="10" t="str">
        <f aca="false">IF(OR(D461="",E461=""),"",D461/E461)</f>
        <v/>
      </c>
      <c r="H461" s="10" t="str">
        <f aca="false">IF(OR(F461="",G461=""),"",G461-F461)</f>
        <v/>
      </c>
      <c r="I461" s="8"/>
      <c r="J461" s="8"/>
      <c r="K461" s="8"/>
      <c r="L461" s="8"/>
      <c r="M461" s="8"/>
    </row>
    <row r="462" customFormat="false" ht="15" hidden="false" customHeight="false" outlineLevel="0" collapsed="false">
      <c r="A462" s="8"/>
      <c r="B462" s="8"/>
      <c r="C462" s="8"/>
      <c r="D462" s="8"/>
      <c r="E462" s="9" t="str">
        <f aca="false">IF(B462="","",IFERROR(INDEX(Turmas!$C$2:$C$41,MATCH(B462,Turmas!$A$2:$A$41,0)),""))</f>
        <v/>
      </c>
      <c r="F462" s="10" t="str">
        <f aca="false">IF(OR(C462="",E462=""),"",C462/E462)</f>
        <v/>
      </c>
      <c r="G462" s="10" t="str">
        <f aca="false">IF(OR(D462="",E462=""),"",D462/E462)</f>
        <v/>
      </c>
      <c r="H462" s="10" t="str">
        <f aca="false">IF(OR(F462="",G462=""),"",G462-F462)</f>
        <v/>
      </c>
      <c r="I462" s="8"/>
      <c r="J462" s="8"/>
      <c r="K462" s="8"/>
      <c r="L462" s="8"/>
      <c r="M462" s="8"/>
    </row>
    <row r="463" customFormat="false" ht="15" hidden="false" customHeight="false" outlineLevel="0" collapsed="false">
      <c r="A463" s="8"/>
      <c r="B463" s="8"/>
      <c r="C463" s="8"/>
      <c r="D463" s="8"/>
      <c r="E463" s="9" t="str">
        <f aca="false">IF(B463="","",IFERROR(INDEX(Turmas!$C$2:$C$41,MATCH(B463,Turmas!$A$2:$A$41,0)),""))</f>
        <v/>
      </c>
      <c r="F463" s="10" t="str">
        <f aca="false">IF(OR(C463="",E463=""),"",C463/E463)</f>
        <v/>
      </c>
      <c r="G463" s="10" t="str">
        <f aca="false">IF(OR(D463="",E463=""),"",D463/E463)</f>
        <v/>
      </c>
      <c r="H463" s="10" t="str">
        <f aca="false">IF(OR(F463="",G463=""),"",G463-F463)</f>
        <v/>
      </c>
      <c r="I463" s="8"/>
      <c r="J463" s="8"/>
      <c r="K463" s="8"/>
      <c r="L463" s="8"/>
      <c r="M463" s="8"/>
    </row>
    <row r="464" customFormat="false" ht="15" hidden="false" customHeight="false" outlineLevel="0" collapsed="false">
      <c r="A464" s="8"/>
      <c r="B464" s="8"/>
      <c r="C464" s="8"/>
      <c r="D464" s="8"/>
      <c r="E464" s="9" t="str">
        <f aca="false">IF(B464="","",IFERROR(INDEX(Turmas!$C$2:$C$41,MATCH(B464,Turmas!$A$2:$A$41,0)),""))</f>
        <v/>
      </c>
      <c r="F464" s="10" t="str">
        <f aca="false">IF(OR(C464="",E464=""),"",C464/E464)</f>
        <v/>
      </c>
      <c r="G464" s="10" t="str">
        <f aca="false">IF(OR(D464="",E464=""),"",D464/E464)</f>
        <v/>
      </c>
      <c r="H464" s="10" t="str">
        <f aca="false">IF(OR(F464="",G464=""),"",G464-F464)</f>
        <v/>
      </c>
      <c r="I464" s="8"/>
      <c r="J464" s="8"/>
      <c r="K464" s="8"/>
      <c r="L464" s="8"/>
      <c r="M464" s="8"/>
    </row>
    <row r="465" customFormat="false" ht="15" hidden="false" customHeight="false" outlineLevel="0" collapsed="false">
      <c r="A465" s="8"/>
      <c r="B465" s="8"/>
      <c r="C465" s="8"/>
      <c r="D465" s="8"/>
      <c r="E465" s="9" t="str">
        <f aca="false">IF(B465="","",IFERROR(INDEX(Turmas!$C$2:$C$41,MATCH(B465,Turmas!$A$2:$A$41,0)),""))</f>
        <v/>
      </c>
      <c r="F465" s="10" t="str">
        <f aca="false">IF(OR(C465="",E465=""),"",C465/E465)</f>
        <v/>
      </c>
      <c r="G465" s="10" t="str">
        <f aca="false">IF(OR(D465="",E465=""),"",D465/E465)</f>
        <v/>
      </c>
      <c r="H465" s="10" t="str">
        <f aca="false">IF(OR(F465="",G465=""),"",G465-F465)</f>
        <v/>
      </c>
      <c r="I465" s="8"/>
      <c r="J465" s="8"/>
      <c r="K465" s="8"/>
      <c r="L465" s="8"/>
      <c r="M465" s="8"/>
    </row>
    <row r="466" customFormat="false" ht="15" hidden="false" customHeight="false" outlineLevel="0" collapsed="false">
      <c r="A466" s="8"/>
      <c r="B466" s="8"/>
      <c r="C466" s="8"/>
      <c r="D466" s="8"/>
      <c r="E466" s="9" t="str">
        <f aca="false">IF(B466="","",IFERROR(INDEX(Turmas!$C$2:$C$41,MATCH(B466,Turmas!$A$2:$A$41,0)),""))</f>
        <v/>
      </c>
      <c r="F466" s="10" t="str">
        <f aca="false">IF(OR(C466="",E466=""),"",C466/E466)</f>
        <v/>
      </c>
      <c r="G466" s="10" t="str">
        <f aca="false">IF(OR(D466="",E466=""),"",D466/E466)</f>
        <v/>
      </c>
      <c r="H466" s="10" t="str">
        <f aca="false">IF(OR(F466="",G466=""),"",G466-F466)</f>
        <v/>
      </c>
      <c r="I466" s="8"/>
      <c r="J466" s="8"/>
      <c r="K466" s="8"/>
      <c r="L466" s="8"/>
      <c r="M466" s="8"/>
    </row>
    <row r="467" customFormat="false" ht="15" hidden="false" customHeight="false" outlineLevel="0" collapsed="false">
      <c r="A467" s="8"/>
      <c r="B467" s="8"/>
      <c r="C467" s="8"/>
      <c r="D467" s="8"/>
      <c r="E467" s="9" t="str">
        <f aca="false">IF(B467="","",IFERROR(INDEX(Turmas!$C$2:$C$41,MATCH(B467,Turmas!$A$2:$A$41,0)),""))</f>
        <v/>
      </c>
      <c r="F467" s="10" t="str">
        <f aca="false">IF(OR(C467="",E467=""),"",C467/E467)</f>
        <v/>
      </c>
      <c r="G467" s="10" t="str">
        <f aca="false">IF(OR(D467="",E467=""),"",D467/E467)</f>
        <v/>
      </c>
      <c r="H467" s="10" t="str">
        <f aca="false">IF(OR(F467="",G467=""),"",G467-F467)</f>
        <v/>
      </c>
      <c r="I467" s="8"/>
      <c r="J467" s="8"/>
      <c r="K467" s="8"/>
      <c r="L467" s="8"/>
      <c r="M467" s="8"/>
    </row>
    <row r="468" customFormat="false" ht="15" hidden="false" customHeight="false" outlineLevel="0" collapsed="false">
      <c r="A468" s="8"/>
      <c r="B468" s="8"/>
      <c r="C468" s="8"/>
      <c r="D468" s="8"/>
      <c r="E468" s="9" t="str">
        <f aca="false">IF(B468="","",IFERROR(INDEX(Turmas!$C$2:$C$41,MATCH(B468,Turmas!$A$2:$A$41,0)),""))</f>
        <v/>
      </c>
      <c r="F468" s="10" t="str">
        <f aca="false">IF(OR(C468="",E468=""),"",C468/E468)</f>
        <v/>
      </c>
      <c r="G468" s="10" t="str">
        <f aca="false">IF(OR(D468="",E468=""),"",D468/E468)</f>
        <v/>
      </c>
      <c r="H468" s="10" t="str">
        <f aca="false">IF(OR(F468="",G468=""),"",G468-F468)</f>
        <v/>
      </c>
      <c r="I468" s="8"/>
      <c r="J468" s="8"/>
      <c r="K468" s="8"/>
      <c r="L468" s="8"/>
      <c r="M468" s="8"/>
    </row>
    <row r="469" customFormat="false" ht="15" hidden="false" customHeight="false" outlineLevel="0" collapsed="false">
      <c r="A469" s="8"/>
      <c r="B469" s="8"/>
      <c r="C469" s="8"/>
      <c r="D469" s="8"/>
      <c r="E469" s="9" t="str">
        <f aca="false">IF(B469="","",IFERROR(INDEX(Turmas!$C$2:$C$41,MATCH(B469,Turmas!$A$2:$A$41,0)),""))</f>
        <v/>
      </c>
      <c r="F469" s="10" t="str">
        <f aca="false">IF(OR(C469="",E469=""),"",C469/E469)</f>
        <v/>
      </c>
      <c r="G469" s="10" t="str">
        <f aca="false">IF(OR(D469="",E469=""),"",D469/E469)</f>
        <v/>
      </c>
      <c r="H469" s="10" t="str">
        <f aca="false">IF(OR(F469="",G469=""),"",G469-F469)</f>
        <v/>
      </c>
      <c r="I469" s="8"/>
      <c r="J469" s="8"/>
      <c r="K469" s="8"/>
      <c r="L469" s="8"/>
      <c r="M469" s="8"/>
    </row>
    <row r="470" customFormat="false" ht="15" hidden="false" customHeight="false" outlineLevel="0" collapsed="false">
      <c r="A470" s="8"/>
      <c r="B470" s="8"/>
      <c r="C470" s="8"/>
      <c r="D470" s="8"/>
      <c r="E470" s="9" t="str">
        <f aca="false">IF(B470="","",IFERROR(INDEX(Turmas!$C$2:$C$41,MATCH(B470,Turmas!$A$2:$A$41,0)),""))</f>
        <v/>
      </c>
      <c r="F470" s="10" t="str">
        <f aca="false">IF(OR(C470="",E470=""),"",C470/E470)</f>
        <v/>
      </c>
      <c r="G470" s="10" t="str">
        <f aca="false">IF(OR(D470="",E470=""),"",D470/E470)</f>
        <v/>
      </c>
      <c r="H470" s="10" t="str">
        <f aca="false">IF(OR(F470="",G470=""),"",G470-F470)</f>
        <v/>
      </c>
      <c r="I470" s="8"/>
      <c r="J470" s="8"/>
      <c r="K470" s="8"/>
      <c r="L470" s="8"/>
      <c r="M470" s="8"/>
    </row>
    <row r="471" customFormat="false" ht="15" hidden="false" customHeight="false" outlineLevel="0" collapsed="false">
      <c r="A471" s="8"/>
      <c r="B471" s="8"/>
      <c r="C471" s="8"/>
      <c r="D471" s="8"/>
      <c r="E471" s="9" t="str">
        <f aca="false">IF(B471="","",IFERROR(INDEX(Turmas!$C$2:$C$41,MATCH(B471,Turmas!$A$2:$A$41,0)),""))</f>
        <v/>
      </c>
      <c r="F471" s="10" t="str">
        <f aca="false">IF(OR(C471="",E471=""),"",C471/E471)</f>
        <v/>
      </c>
      <c r="G471" s="10" t="str">
        <f aca="false">IF(OR(D471="",E471=""),"",D471/E471)</f>
        <v/>
      </c>
      <c r="H471" s="10" t="str">
        <f aca="false">IF(OR(F471="",G471=""),"",G471-F471)</f>
        <v/>
      </c>
      <c r="I471" s="8"/>
      <c r="J471" s="8"/>
      <c r="K471" s="8"/>
      <c r="L471" s="8"/>
      <c r="M471" s="8"/>
    </row>
    <row r="472" customFormat="false" ht="15" hidden="false" customHeight="false" outlineLevel="0" collapsed="false">
      <c r="A472" s="8"/>
      <c r="B472" s="8"/>
      <c r="C472" s="8"/>
      <c r="D472" s="8"/>
      <c r="E472" s="9" t="str">
        <f aca="false">IF(B472="","",IFERROR(INDEX(Turmas!$C$2:$C$41,MATCH(B472,Turmas!$A$2:$A$41,0)),""))</f>
        <v/>
      </c>
      <c r="F472" s="10" t="str">
        <f aca="false">IF(OR(C472="",E472=""),"",C472/E472)</f>
        <v/>
      </c>
      <c r="G472" s="10" t="str">
        <f aca="false">IF(OR(D472="",E472=""),"",D472/E472)</f>
        <v/>
      </c>
      <c r="H472" s="10" t="str">
        <f aca="false">IF(OR(F472="",G472=""),"",G472-F472)</f>
        <v/>
      </c>
      <c r="I472" s="8"/>
      <c r="J472" s="8"/>
      <c r="K472" s="8"/>
      <c r="L472" s="8"/>
      <c r="M472" s="8"/>
    </row>
    <row r="473" customFormat="false" ht="15" hidden="false" customHeight="false" outlineLevel="0" collapsed="false">
      <c r="A473" s="8"/>
      <c r="B473" s="8"/>
      <c r="C473" s="8"/>
      <c r="D473" s="8"/>
      <c r="E473" s="9" t="str">
        <f aca="false">IF(B473="","",IFERROR(INDEX(Turmas!$C$2:$C$41,MATCH(B473,Turmas!$A$2:$A$41,0)),""))</f>
        <v/>
      </c>
      <c r="F473" s="10" t="str">
        <f aca="false">IF(OR(C473="",E473=""),"",C473/E473)</f>
        <v/>
      </c>
      <c r="G473" s="10" t="str">
        <f aca="false">IF(OR(D473="",E473=""),"",D473/E473)</f>
        <v/>
      </c>
      <c r="H473" s="10" t="str">
        <f aca="false">IF(OR(F473="",G473=""),"",G473-F473)</f>
        <v/>
      </c>
      <c r="I473" s="8"/>
      <c r="J473" s="8"/>
      <c r="K473" s="8"/>
      <c r="L473" s="8"/>
      <c r="M473" s="8"/>
    </row>
    <row r="474" customFormat="false" ht="15" hidden="false" customHeight="false" outlineLevel="0" collapsed="false">
      <c r="A474" s="8"/>
      <c r="B474" s="8"/>
      <c r="C474" s="8"/>
      <c r="D474" s="8"/>
      <c r="E474" s="9" t="str">
        <f aca="false">IF(B474="","",IFERROR(INDEX(Turmas!$C$2:$C$41,MATCH(B474,Turmas!$A$2:$A$41,0)),""))</f>
        <v/>
      </c>
      <c r="F474" s="10" t="str">
        <f aca="false">IF(OR(C474="",E474=""),"",C474/E474)</f>
        <v/>
      </c>
      <c r="G474" s="10" t="str">
        <f aca="false">IF(OR(D474="",E474=""),"",D474/E474)</f>
        <v/>
      </c>
      <c r="H474" s="10" t="str">
        <f aca="false">IF(OR(F474="",G474=""),"",G474-F474)</f>
        <v/>
      </c>
      <c r="I474" s="8"/>
      <c r="J474" s="8"/>
      <c r="K474" s="8"/>
      <c r="L474" s="8"/>
      <c r="M474" s="8"/>
    </row>
    <row r="475" customFormat="false" ht="15" hidden="false" customHeight="false" outlineLevel="0" collapsed="false">
      <c r="A475" s="8"/>
      <c r="B475" s="8"/>
      <c r="C475" s="8"/>
      <c r="D475" s="8"/>
      <c r="E475" s="9" t="str">
        <f aca="false">IF(B475="","",IFERROR(INDEX(Turmas!$C$2:$C$41,MATCH(B475,Turmas!$A$2:$A$41,0)),""))</f>
        <v/>
      </c>
      <c r="F475" s="10" t="str">
        <f aca="false">IF(OR(C475="",E475=""),"",C475/E475)</f>
        <v/>
      </c>
      <c r="G475" s="10" t="str">
        <f aca="false">IF(OR(D475="",E475=""),"",D475/E475)</f>
        <v/>
      </c>
      <c r="H475" s="10" t="str">
        <f aca="false">IF(OR(F475="",G475=""),"",G475-F475)</f>
        <v/>
      </c>
      <c r="I475" s="8"/>
      <c r="J475" s="8"/>
      <c r="K475" s="8"/>
      <c r="L475" s="8"/>
      <c r="M475" s="8"/>
    </row>
    <row r="476" customFormat="false" ht="15" hidden="false" customHeight="false" outlineLevel="0" collapsed="false">
      <c r="A476" s="8"/>
      <c r="B476" s="8"/>
      <c r="C476" s="8"/>
      <c r="D476" s="8"/>
      <c r="E476" s="9" t="str">
        <f aca="false">IF(B476="","",IFERROR(INDEX(Turmas!$C$2:$C$41,MATCH(B476,Turmas!$A$2:$A$41,0)),""))</f>
        <v/>
      </c>
      <c r="F476" s="10" t="str">
        <f aca="false">IF(OR(C476="",E476=""),"",C476/E476)</f>
        <v/>
      </c>
      <c r="G476" s="10" t="str">
        <f aca="false">IF(OR(D476="",E476=""),"",D476/E476)</f>
        <v/>
      </c>
      <c r="H476" s="10" t="str">
        <f aca="false">IF(OR(F476="",G476=""),"",G476-F476)</f>
        <v/>
      </c>
      <c r="I476" s="8"/>
      <c r="J476" s="8"/>
      <c r="K476" s="8"/>
      <c r="L476" s="8"/>
      <c r="M476" s="8"/>
    </row>
    <row r="477" customFormat="false" ht="15" hidden="false" customHeight="false" outlineLevel="0" collapsed="false">
      <c r="A477" s="8"/>
      <c r="B477" s="8"/>
      <c r="C477" s="8"/>
      <c r="D477" s="8"/>
      <c r="E477" s="9" t="str">
        <f aca="false">IF(B477="","",IFERROR(INDEX(Turmas!$C$2:$C$41,MATCH(B477,Turmas!$A$2:$A$41,0)),""))</f>
        <v/>
      </c>
      <c r="F477" s="10" t="str">
        <f aca="false">IF(OR(C477="",E477=""),"",C477/E477)</f>
        <v/>
      </c>
      <c r="G477" s="10" t="str">
        <f aca="false">IF(OR(D477="",E477=""),"",D477/E477)</f>
        <v/>
      </c>
      <c r="H477" s="10" t="str">
        <f aca="false">IF(OR(F477="",G477=""),"",G477-F477)</f>
        <v/>
      </c>
      <c r="I477" s="8"/>
      <c r="J477" s="8"/>
      <c r="K477" s="8"/>
      <c r="L477" s="8"/>
      <c r="M477" s="8"/>
    </row>
    <row r="478" customFormat="false" ht="15" hidden="false" customHeight="false" outlineLevel="0" collapsed="false">
      <c r="A478" s="8"/>
      <c r="B478" s="8"/>
      <c r="C478" s="8"/>
      <c r="D478" s="8"/>
      <c r="E478" s="9" t="str">
        <f aca="false">IF(B478="","",IFERROR(INDEX(Turmas!$C$2:$C$41,MATCH(B478,Turmas!$A$2:$A$41,0)),""))</f>
        <v/>
      </c>
      <c r="F478" s="10" t="str">
        <f aca="false">IF(OR(C478="",E478=""),"",C478/E478)</f>
        <v/>
      </c>
      <c r="G478" s="10" t="str">
        <f aca="false">IF(OR(D478="",E478=""),"",D478/E478)</f>
        <v/>
      </c>
      <c r="H478" s="10" t="str">
        <f aca="false">IF(OR(F478="",G478=""),"",G478-F478)</f>
        <v/>
      </c>
      <c r="I478" s="8"/>
      <c r="J478" s="8"/>
      <c r="K478" s="8"/>
      <c r="L478" s="8"/>
      <c r="M478" s="8"/>
    </row>
    <row r="479" customFormat="false" ht="15" hidden="false" customHeight="false" outlineLevel="0" collapsed="false">
      <c r="A479" s="8"/>
      <c r="B479" s="8"/>
      <c r="C479" s="8"/>
      <c r="D479" s="8"/>
      <c r="E479" s="9" t="str">
        <f aca="false">IF(B479="","",IFERROR(INDEX(Turmas!$C$2:$C$41,MATCH(B479,Turmas!$A$2:$A$41,0)),""))</f>
        <v/>
      </c>
      <c r="F479" s="10" t="str">
        <f aca="false">IF(OR(C479="",E479=""),"",C479/E479)</f>
        <v/>
      </c>
      <c r="G479" s="10" t="str">
        <f aca="false">IF(OR(D479="",E479=""),"",D479/E479)</f>
        <v/>
      </c>
      <c r="H479" s="10" t="str">
        <f aca="false">IF(OR(F479="",G479=""),"",G479-F479)</f>
        <v/>
      </c>
      <c r="I479" s="8"/>
      <c r="J479" s="8"/>
      <c r="K479" s="8"/>
      <c r="L479" s="8"/>
      <c r="M479" s="8"/>
    </row>
    <row r="480" customFormat="false" ht="15" hidden="false" customHeight="false" outlineLevel="0" collapsed="false">
      <c r="A480" s="8"/>
      <c r="B480" s="8"/>
      <c r="C480" s="8"/>
      <c r="D480" s="8"/>
      <c r="E480" s="9" t="str">
        <f aca="false">IF(B480="","",IFERROR(INDEX(Turmas!$C$2:$C$41,MATCH(B480,Turmas!$A$2:$A$41,0)),""))</f>
        <v/>
      </c>
      <c r="F480" s="10" t="str">
        <f aca="false">IF(OR(C480="",E480=""),"",C480/E480)</f>
        <v/>
      </c>
      <c r="G480" s="10" t="str">
        <f aca="false">IF(OR(D480="",E480=""),"",D480/E480)</f>
        <v/>
      </c>
      <c r="H480" s="10" t="str">
        <f aca="false">IF(OR(F480="",G480=""),"",G480-F480)</f>
        <v/>
      </c>
      <c r="I480" s="8"/>
      <c r="J480" s="8"/>
      <c r="K480" s="8"/>
      <c r="L480" s="8"/>
      <c r="M480" s="8"/>
    </row>
    <row r="481" customFormat="false" ht="15" hidden="false" customHeight="false" outlineLevel="0" collapsed="false">
      <c r="A481" s="8"/>
      <c r="B481" s="8"/>
      <c r="C481" s="8"/>
      <c r="D481" s="8"/>
      <c r="E481" s="9" t="str">
        <f aca="false">IF(B481="","",IFERROR(INDEX(Turmas!$C$2:$C$41,MATCH(B481,Turmas!$A$2:$A$41,0)),""))</f>
        <v/>
      </c>
      <c r="F481" s="10" t="str">
        <f aca="false">IF(OR(C481="",E481=""),"",C481/E481)</f>
        <v/>
      </c>
      <c r="G481" s="10" t="str">
        <f aca="false">IF(OR(D481="",E481=""),"",D481/E481)</f>
        <v/>
      </c>
      <c r="H481" s="10" t="str">
        <f aca="false">IF(OR(F481="",G481=""),"",G481-F481)</f>
        <v/>
      </c>
      <c r="I481" s="8"/>
      <c r="J481" s="8"/>
      <c r="K481" s="8"/>
      <c r="L481" s="8"/>
      <c r="M481" s="8"/>
    </row>
    <row r="482" customFormat="false" ht="15" hidden="false" customHeight="false" outlineLevel="0" collapsed="false">
      <c r="A482" s="8"/>
      <c r="B482" s="8"/>
      <c r="C482" s="8"/>
      <c r="D482" s="8"/>
      <c r="E482" s="9" t="str">
        <f aca="false">IF(B482="","",IFERROR(INDEX(Turmas!$C$2:$C$41,MATCH(B482,Turmas!$A$2:$A$41,0)),""))</f>
        <v/>
      </c>
      <c r="F482" s="10" t="str">
        <f aca="false">IF(OR(C482="",E482=""),"",C482/E482)</f>
        <v/>
      </c>
      <c r="G482" s="10" t="str">
        <f aca="false">IF(OR(D482="",E482=""),"",D482/E482)</f>
        <v/>
      </c>
      <c r="H482" s="10" t="str">
        <f aca="false">IF(OR(F482="",G482=""),"",G482-F482)</f>
        <v/>
      </c>
      <c r="I482" s="8"/>
      <c r="J482" s="8"/>
      <c r="K482" s="8"/>
      <c r="L482" s="8"/>
      <c r="M482" s="8"/>
    </row>
    <row r="483" customFormat="false" ht="15" hidden="false" customHeight="false" outlineLevel="0" collapsed="false">
      <c r="A483" s="8"/>
      <c r="B483" s="8"/>
      <c r="C483" s="8"/>
      <c r="D483" s="8"/>
      <c r="E483" s="9" t="str">
        <f aca="false">IF(B483="","",IFERROR(INDEX(Turmas!$C$2:$C$41,MATCH(B483,Turmas!$A$2:$A$41,0)),""))</f>
        <v/>
      </c>
      <c r="F483" s="10" t="str">
        <f aca="false">IF(OR(C483="",E483=""),"",C483/E483)</f>
        <v/>
      </c>
      <c r="G483" s="10" t="str">
        <f aca="false">IF(OR(D483="",E483=""),"",D483/E483)</f>
        <v/>
      </c>
      <c r="H483" s="10" t="str">
        <f aca="false">IF(OR(F483="",G483=""),"",G483-F483)</f>
        <v/>
      </c>
      <c r="I483" s="8"/>
      <c r="J483" s="8"/>
      <c r="K483" s="8"/>
      <c r="L483" s="8"/>
      <c r="M483" s="8"/>
    </row>
    <row r="484" customFormat="false" ht="15" hidden="false" customHeight="false" outlineLevel="0" collapsed="false">
      <c r="A484" s="8"/>
      <c r="B484" s="8"/>
      <c r="C484" s="8"/>
      <c r="D484" s="8"/>
      <c r="E484" s="9" t="str">
        <f aca="false">IF(B484="","",IFERROR(INDEX(Turmas!$C$2:$C$41,MATCH(B484,Turmas!$A$2:$A$41,0)),""))</f>
        <v/>
      </c>
      <c r="F484" s="10" t="str">
        <f aca="false">IF(OR(C484="",E484=""),"",C484/E484)</f>
        <v/>
      </c>
      <c r="G484" s="10" t="str">
        <f aca="false">IF(OR(D484="",E484=""),"",D484/E484)</f>
        <v/>
      </c>
      <c r="H484" s="10" t="str">
        <f aca="false">IF(OR(F484="",G484=""),"",G484-F484)</f>
        <v/>
      </c>
      <c r="I484" s="8"/>
      <c r="J484" s="8"/>
      <c r="K484" s="8"/>
      <c r="L484" s="8"/>
      <c r="M484" s="8"/>
    </row>
    <row r="485" customFormat="false" ht="15" hidden="false" customHeight="false" outlineLevel="0" collapsed="false">
      <c r="A485" s="8"/>
      <c r="B485" s="8"/>
      <c r="C485" s="8"/>
      <c r="D485" s="8"/>
      <c r="E485" s="9" t="str">
        <f aca="false">IF(B485="","",IFERROR(INDEX(Turmas!$C$2:$C$41,MATCH(B485,Turmas!$A$2:$A$41,0)),""))</f>
        <v/>
      </c>
      <c r="F485" s="10" t="str">
        <f aca="false">IF(OR(C485="",E485=""),"",C485/E485)</f>
        <v/>
      </c>
      <c r="G485" s="10" t="str">
        <f aca="false">IF(OR(D485="",E485=""),"",D485/E485)</f>
        <v/>
      </c>
      <c r="H485" s="10" t="str">
        <f aca="false">IF(OR(F485="",G485=""),"",G485-F485)</f>
        <v/>
      </c>
      <c r="I485" s="8"/>
      <c r="J485" s="8"/>
      <c r="K485" s="8"/>
      <c r="L485" s="8"/>
      <c r="M485" s="8"/>
    </row>
    <row r="486" customFormat="false" ht="15" hidden="false" customHeight="false" outlineLevel="0" collapsed="false">
      <c r="A486" s="8"/>
      <c r="B486" s="8"/>
      <c r="C486" s="8"/>
      <c r="D486" s="8"/>
      <c r="E486" s="9" t="str">
        <f aca="false">IF(B486="","",IFERROR(INDEX(Turmas!$C$2:$C$41,MATCH(B486,Turmas!$A$2:$A$41,0)),""))</f>
        <v/>
      </c>
      <c r="F486" s="10" t="str">
        <f aca="false">IF(OR(C486="",E486=""),"",C486/E486)</f>
        <v/>
      </c>
      <c r="G486" s="10" t="str">
        <f aca="false">IF(OR(D486="",E486=""),"",D486/E486)</f>
        <v/>
      </c>
      <c r="H486" s="10" t="str">
        <f aca="false">IF(OR(F486="",G486=""),"",G486-F486)</f>
        <v/>
      </c>
      <c r="I486" s="8"/>
      <c r="J486" s="8"/>
      <c r="K486" s="8"/>
      <c r="L486" s="8"/>
      <c r="M486" s="8"/>
    </row>
    <row r="487" customFormat="false" ht="15" hidden="false" customHeight="false" outlineLevel="0" collapsed="false">
      <c r="A487" s="8"/>
      <c r="B487" s="8"/>
      <c r="C487" s="8"/>
      <c r="D487" s="8"/>
      <c r="E487" s="9" t="str">
        <f aca="false">IF(B487="","",IFERROR(INDEX(Turmas!$C$2:$C$41,MATCH(B487,Turmas!$A$2:$A$41,0)),""))</f>
        <v/>
      </c>
      <c r="F487" s="10" t="str">
        <f aca="false">IF(OR(C487="",E487=""),"",C487/E487)</f>
        <v/>
      </c>
      <c r="G487" s="10" t="str">
        <f aca="false">IF(OR(D487="",E487=""),"",D487/E487)</f>
        <v/>
      </c>
      <c r="H487" s="10" t="str">
        <f aca="false">IF(OR(F487="",G487=""),"",G487-F487)</f>
        <v/>
      </c>
      <c r="I487" s="8"/>
      <c r="J487" s="8"/>
      <c r="K487" s="8"/>
      <c r="L487" s="8"/>
      <c r="M487" s="8"/>
    </row>
    <row r="488" customFormat="false" ht="15" hidden="false" customHeight="false" outlineLevel="0" collapsed="false">
      <c r="A488" s="8"/>
      <c r="B488" s="8"/>
      <c r="C488" s="8"/>
      <c r="D488" s="8"/>
      <c r="E488" s="9" t="str">
        <f aca="false">IF(B488="","",IFERROR(INDEX(Turmas!$C$2:$C$41,MATCH(B488,Turmas!$A$2:$A$41,0)),""))</f>
        <v/>
      </c>
      <c r="F488" s="10" t="str">
        <f aca="false">IF(OR(C488="",E488=""),"",C488/E488)</f>
        <v/>
      </c>
      <c r="G488" s="10" t="str">
        <f aca="false">IF(OR(D488="",E488=""),"",D488/E488)</f>
        <v/>
      </c>
      <c r="H488" s="10" t="str">
        <f aca="false">IF(OR(F488="",G488=""),"",G488-F488)</f>
        <v/>
      </c>
      <c r="I488" s="8"/>
      <c r="J488" s="8"/>
      <c r="K488" s="8"/>
      <c r="L488" s="8"/>
      <c r="M488" s="8"/>
    </row>
    <row r="489" customFormat="false" ht="15" hidden="false" customHeight="false" outlineLevel="0" collapsed="false">
      <c r="A489" s="8"/>
      <c r="B489" s="8"/>
      <c r="C489" s="8"/>
      <c r="D489" s="8"/>
      <c r="E489" s="9" t="str">
        <f aca="false">IF(B489="","",IFERROR(INDEX(Turmas!$C$2:$C$41,MATCH(B489,Turmas!$A$2:$A$41,0)),""))</f>
        <v/>
      </c>
      <c r="F489" s="10" t="str">
        <f aca="false">IF(OR(C489="",E489=""),"",C489/E489)</f>
        <v/>
      </c>
      <c r="G489" s="10" t="str">
        <f aca="false">IF(OR(D489="",E489=""),"",D489/E489)</f>
        <v/>
      </c>
      <c r="H489" s="10" t="str">
        <f aca="false">IF(OR(F489="",G489=""),"",G489-F489)</f>
        <v/>
      </c>
      <c r="I489" s="8"/>
      <c r="J489" s="8"/>
      <c r="K489" s="8"/>
      <c r="L489" s="8"/>
      <c r="M489" s="8"/>
    </row>
    <row r="490" customFormat="false" ht="15" hidden="false" customHeight="false" outlineLevel="0" collapsed="false">
      <c r="A490" s="8"/>
      <c r="B490" s="8"/>
      <c r="C490" s="8"/>
      <c r="D490" s="8"/>
      <c r="E490" s="9" t="str">
        <f aca="false">IF(B490="","",IFERROR(INDEX(Turmas!$C$2:$C$41,MATCH(B490,Turmas!$A$2:$A$41,0)),""))</f>
        <v/>
      </c>
      <c r="F490" s="10" t="str">
        <f aca="false">IF(OR(C490="",E490=""),"",C490/E490)</f>
        <v/>
      </c>
      <c r="G490" s="10" t="str">
        <f aca="false">IF(OR(D490="",E490=""),"",D490/E490)</f>
        <v/>
      </c>
      <c r="H490" s="10" t="str">
        <f aca="false">IF(OR(F490="",G490=""),"",G490-F490)</f>
        <v/>
      </c>
      <c r="I490" s="8"/>
      <c r="J490" s="8"/>
      <c r="K490" s="8"/>
      <c r="L490" s="8"/>
      <c r="M490" s="8"/>
    </row>
    <row r="491" customFormat="false" ht="15" hidden="false" customHeight="false" outlineLevel="0" collapsed="false">
      <c r="A491" s="8"/>
      <c r="B491" s="8"/>
      <c r="C491" s="8"/>
      <c r="D491" s="8"/>
      <c r="E491" s="9" t="str">
        <f aca="false">IF(B491="","",IFERROR(INDEX(Turmas!$C$2:$C$41,MATCH(B491,Turmas!$A$2:$A$41,0)),""))</f>
        <v/>
      </c>
      <c r="F491" s="10" t="str">
        <f aca="false">IF(OR(C491="",E491=""),"",C491/E491)</f>
        <v/>
      </c>
      <c r="G491" s="10" t="str">
        <f aca="false">IF(OR(D491="",E491=""),"",D491/E491)</f>
        <v/>
      </c>
      <c r="H491" s="10" t="str">
        <f aca="false">IF(OR(F491="",G491=""),"",G491-F491)</f>
        <v/>
      </c>
      <c r="I491" s="8"/>
      <c r="J491" s="8"/>
      <c r="K491" s="8"/>
      <c r="L491" s="8"/>
      <c r="M491" s="8"/>
    </row>
    <row r="492" customFormat="false" ht="15" hidden="false" customHeight="false" outlineLevel="0" collapsed="false">
      <c r="A492" s="8"/>
      <c r="B492" s="8"/>
      <c r="C492" s="8"/>
      <c r="D492" s="8"/>
      <c r="E492" s="9" t="str">
        <f aca="false">IF(B492="","",IFERROR(INDEX(Turmas!$C$2:$C$41,MATCH(B492,Turmas!$A$2:$A$41,0)),""))</f>
        <v/>
      </c>
      <c r="F492" s="10" t="str">
        <f aca="false">IF(OR(C492="",E492=""),"",C492/E492)</f>
        <v/>
      </c>
      <c r="G492" s="10" t="str">
        <f aca="false">IF(OR(D492="",E492=""),"",D492/E492)</f>
        <v/>
      </c>
      <c r="H492" s="10" t="str">
        <f aca="false">IF(OR(F492="",G492=""),"",G492-F492)</f>
        <v/>
      </c>
      <c r="I492" s="8"/>
      <c r="J492" s="8"/>
      <c r="K492" s="8"/>
      <c r="L492" s="8"/>
      <c r="M492" s="8"/>
    </row>
    <row r="493" customFormat="false" ht="15" hidden="false" customHeight="false" outlineLevel="0" collapsed="false">
      <c r="A493" s="8"/>
      <c r="B493" s="8"/>
      <c r="C493" s="8"/>
      <c r="D493" s="8"/>
      <c r="E493" s="9" t="str">
        <f aca="false">IF(B493="","",IFERROR(INDEX(Turmas!$C$2:$C$41,MATCH(B493,Turmas!$A$2:$A$41,0)),""))</f>
        <v/>
      </c>
      <c r="F493" s="10" t="str">
        <f aca="false">IF(OR(C493="",E493=""),"",C493/E493)</f>
        <v/>
      </c>
      <c r="G493" s="10" t="str">
        <f aca="false">IF(OR(D493="",E493=""),"",D493/E493)</f>
        <v/>
      </c>
      <c r="H493" s="10" t="str">
        <f aca="false">IF(OR(F493="",G493=""),"",G493-F493)</f>
        <v/>
      </c>
      <c r="I493" s="8"/>
      <c r="J493" s="8"/>
      <c r="K493" s="8"/>
      <c r="L493" s="8"/>
      <c r="M493" s="8"/>
    </row>
    <row r="494" customFormat="false" ht="15" hidden="false" customHeight="false" outlineLevel="0" collapsed="false">
      <c r="A494" s="8"/>
      <c r="B494" s="8"/>
      <c r="C494" s="8"/>
      <c r="D494" s="8"/>
      <c r="E494" s="9" t="str">
        <f aca="false">IF(B494="","",IFERROR(INDEX(Turmas!$C$2:$C$41,MATCH(B494,Turmas!$A$2:$A$41,0)),""))</f>
        <v/>
      </c>
      <c r="F494" s="10" t="str">
        <f aca="false">IF(OR(C494="",E494=""),"",C494/E494)</f>
        <v/>
      </c>
      <c r="G494" s="10" t="str">
        <f aca="false">IF(OR(D494="",E494=""),"",D494/E494)</f>
        <v/>
      </c>
      <c r="H494" s="10" t="str">
        <f aca="false">IF(OR(F494="",G494=""),"",G494-F494)</f>
        <v/>
      </c>
      <c r="I494" s="8"/>
      <c r="J494" s="8"/>
      <c r="K494" s="8"/>
      <c r="L494" s="8"/>
      <c r="M494" s="8"/>
    </row>
    <row r="495" customFormat="false" ht="15" hidden="false" customHeight="false" outlineLevel="0" collapsed="false">
      <c r="A495" s="8"/>
      <c r="B495" s="8"/>
      <c r="C495" s="8"/>
      <c r="D495" s="8"/>
      <c r="E495" s="9" t="str">
        <f aca="false">IF(B495="","",IFERROR(INDEX(Turmas!$C$2:$C$41,MATCH(B495,Turmas!$A$2:$A$41,0)),""))</f>
        <v/>
      </c>
      <c r="F495" s="10" t="str">
        <f aca="false">IF(OR(C495="",E495=""),"",C495/E495)</f>
        <v/>
      </c>
      <c r="G495" s="10" t="str">
        <f aca="false">IF(OR(D495="",E495=""),"",D495/E495)</f>
        <v/>
      </c>
      <c r="H495" s="10" t="str">
        <f aca="false">IF(OR(F495="",G495=""),"",G495-F495)</f>
        <v/>
      </c>
      <c r="I495" s="8"/>
      <c r="J495" s="8"/>
      <c r="K495" s="8"/>
      <c r="L495" s="8"/>
      <c r="M495" s="8"/>
    </row>
    <row r="496" customFormat="false" ht="15" hidden="false" customHeight="false" outlineLevel="0" collapsed="false">
      <c r="A496" s="8"/>
      <c r="B496" s="8"/>
      <c r="C496" s="8"/>
      <c r="D496" s="8"/>
      <c r="E496" s="9" t="str">
        <f aca="false">IF(B496="","",IFERROR(INDEX(Turmas!$C$2:$C$41,MATCH(B496,Turmas!$A$2:$A$41,0)),""))</f>
        <v/>
      </c>
      <c r="F496" s="10" t="str">
        <f aca="false">IF(OR(C496="",E496=""),"",C496/E496)</f>
        <v/>
      </c>
      <c r="G496" s="10" t="str">
        <f aca="false">IF(OR(D496="",E496=""),"",D496/E496)</f>
        <v/>
      </c>
      <c r="H496" s="10" t="str">
        <f aca="false">IF(OR(F496="",G496=""),"",G496-F496)</f>
        <v/>
      </c>
      <c r="I496" s="8"/>
      <c r="J496" s="8"/>
      <c r="K496" s="8"/>
      <c r="L496" s="8"/>
      <c r="M496" s="8"/>
    </row>
    <row r="497" customFormat="false" ht="15" hidden="false" customHeight="false" outlineLevel="0" collapsed="false">
      <c r="A497" s="8"/>
      <c r="B497" s="8"/>
      <c r="C497" s="8"/>
      <c r="D497" s="8"/>
      <c r="E497" s="9" t="str">
        <f aca="false">IF(B497="","",IFERROR(INDEX(Turmas!$C$2:$C$41,MATCH(B497,Turmas!$A$2:$A$41,0)),""))</f>
        <v/>
      </c>
      <c r="F497" s="10" t="str">
        <f aca="false">IF(OR(C497="",E497=""),"",C497/E497)</f>
        <v/>
      </c>
      <c r="G497" s="10" t="str">
        <f aca="false">IF(OR(D497="",E497=""),"",D497/E497)</f>
        <v/>
      </c>
      <c r="H497" s="10" t="str">
        <f aca="false">IF(OR(F497="",G497=""),"",G497-F497)</f>
        <v/>
      </c>
      <c r="I497" s="8"/>
      <c r="J497" s="8"/>
      <c r="K497" s="8"/>
      <c r="L497" s="8"/>
      <c r="M497" s="8"/>
    </row>
    <row r="498" customFormat="false" ht="15" hidden="false" customHeight="false" outlineLevel="0" collapsed="false">
      <c r="A498" s="8"/>
      <c r="B498" s="8"/>
      <c r="C498" s="8"/>
      <c r="D498" s="8"/>
      <c r="E498" s="9" t="str">
        <f aca="false">IF(B498="","",IFERROR(INDEX(Turmas!$C$2:$C$41,MATCH(B498,Turmas!$A$2:$A$41,0)),""))</f>
        <v/>
      </c>
      <c r="F498" s="10" t="str">
        <f aca="false">IF(OR(C498="",E498=""),"",C498/E498)</f>
        <v/>
      </c>
      <c r="G498" s="10" t="str">
        <f aca="false">IF(OR(D498="",E498=""),"",D498/E498)</f>
        <v/>
      </c>
      <c r="H498" s="10" t="str">
        <f aca="false">IF(OR(F498="",G498=""),"",G498-F498)</f>
        <v/>
      </c>
      <c r="I498" s="8"/>
      <c r="J498" s="8"/>
      <c r="K498" s="8"/>
      <c r="L498" s="8"/>
      <c r="M498" s="8"/>
    </row>
    <row r="499" customFormat="false" ht="15" hidden="false" customHeight="false" outlineLevel="0" collapsed="false">
      <c r="A499" s="8"/>
      <c r="B499" s="8"/>
      <c r="C499" s="8"/>
      <c r="D499" s="8"/>
      <c r="E499" s="9" t="str">
        <f aca="false">IF(B499="","",IFERROR(INDEX(Turmas!$C$2:$C$41,MATCH(B499,Turmas!$A$2:$A$41,0)),""))</f>
        <v/>
      </c>
      <c r="F499" s="10" t="str">
        <f aca="false">IF(OR(C499="",E499=""),"",C499/E499)</f>
        <v/>
      </c>
      <c r="G499" s="10" t="str">
        <f aca="false">IF(OR(D499="",E499=""),"",D499/E499)</f>
        <v/>
      </c>
      <c r="H499" s="10" t="str">
        <f aca="false">IF(OR(F499="",G499=""),"",G499-F499)</f>
        <v/>
      </c>
      <c r="I499" s="8"/>
      <c r="J499" s="8"/>
      <c r="K499" s="8"/>
      <c r="L499" s="8"/>
      <c r="M499" s="8"/>
    </row>
    <row r="500" customFormat="false" ht="15" hidden="false" customHeight="false" outlineLevel="0" collapsed="false">
      <c r="A500" s="8"/>
      <c r="B500" s="8"/>
      <c r="C500" s="8"/>
      <c r="D500" s="8"/>
      <c r="E500" s="9" t="str">
        <f aca="false">IF(B500="","",IFERROR(INDEX(Turmas!$C$2:$C$41,MATCH(B500,Turmas!$A$2:$A$41,0)),""))</f>
        <v/>
      </c>
      <c r="F500" s="10" t="str">
        <f aca="false">IF(OR(C500="",E500=""),"",C500/E500)</f>
        <v/>
      </c>
      <c r="G500" s="10" t="str">
        <f aca="false">IF(OR(D500="",E500=""),"",D500/E500)</f>
        <v/>
      </c>
      <c r="H500" s="10" t="str">
        <f aca="false">IF(OR(F500="",G500=""),"",G500-F500)</f>
        <v/>
      </c>
      <c r="I500" s="8"/>
      <c r="J500" s="8"/>
      <c r="K500" s="8"/>
      <c r="L500" s="8"/>
      <c r="M500" s="8"/>
    </row>
    <row r="501" customFormat="false" ht="15" hidden="false" customHeight="false" outlineLevel="0" collapsed="false">
      <c r="A501" s="8"/>
      <c r="B501" s="8"/>
      <c r="C501" s="8"/>
      <c r="D501" s="8"/>
      <c r="E501" s="9" t="str">
        <f aca="false">IF(B501="","",IFERROR(INDEX(Turmas!$C$2:$C$41,MATCH(B501,Turmas!$A$2:$A$41,0)),""))</f>
        <v/>
      </c>
      <c r="F501" s="10" t="str">
        <f aca="false">IF(OR(C501="",E501=""),"",C501/E501)</f>
        <v/>
      </c>
      <c r="G501" s="10" t="str">
        <f aca="false">IF(OR(D501="",E501=""),"",D501/E501)</f>
        <v/>
      </c>
      <c r="H501" s="10" t="str">
        <f aca="false">IF(OR(F501="",G501=""),"",G501-F501)</f>
        <v/>
      </c>
      <c r="I501" s="8"/>
      <c r="J501" s="8"/>
      <c r="K501" s="8"/>
      <c r="L501" s="8"/>
      <c r="M501" s="8"/>
    </row>
  </sheetData>
  <dataValidations count="3">
    <dataValidation allowBlank="true" errorStyle="stop" operator="between" showDropDown="false" showErrorMessage="false" showInputMessage="false" sqref="C2:D501" type="whole">
      <formula1>0</formula1>
      <formula2>15</formula2>
    </dataValidation>
    <dataValidation allowBlank="true" errorStyle="stop" operator="between" showDropDown="false" showErrorMessage="false" showInputMessage="false" sqref="I2:J501" type="whole">
      <formula1>0</formula1>
      <formula2>3</formula2>
    </dataValidation>
    <dataValidation allowBlank="true" errorStyle="stop" operator="between" showDropDown="false" showErrorMessage="false" showInputMessage="false" sqref="K2:L501" type="decimal">
      <formula1>1</formula1>
      <formula2>4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9"/>
    <col collapsed="false" customWidth="true" hidden="false" outlineLevel="0" max="4" min="3" style="0" width="7"/>
    <col collapsed="false" customWidth="true" hidden="false" outlineLevel="0" max="7" min="5" style="0" width="10"/>
    <col collapsed="false" customWidth="true" hidden="false" outlineLevel="0" max="8" min="8" style="0" width="11"/>
    <col collapsed="false" customWidth="true" hidden="false" outlineLevel="0" max="9" min="9" style="0" width="12"/>
    <col collapsed="false" customWidth="true" hidden="false" outlineLevel="0" max="10" min="10" style="0" width="13"/>
    <col collapsed="false" customWidth="true" hidden="false" outlineLevel="0" max="11" min="11" style="0" width="12"/>
    <col collapsed="false" customWidth="true" hidden="false" outlineLevel="0" max="13" min="12" style="0" width="13"/>
    <col collapsed="false" customWidth="true" hidden="false" outlineLevel="0" max="15" min="14" style="0" width="12"/>
  </cols>
  <sheetData>
    <row r="1" customFormat="false" ht="36" hidden="false" customHeight="true" outlineLevel="0" collapsed="false">
      <c r="A1" s="7" t="s">
        <v>18</v>
      </c>
      <c r="B1" s="7" t="s">
        <v>19</v>
      </c>
      <c r="C1" s="7" t="s">
        <v>54</v>
      </c>
      <c r="D1" s="7" t="s">
        <v>55</v>
      </c>
      <c r="E1" s="7" t="s">
        <v>56</v>
      </c>
      <c r="F1" s="7" t="s">
        <v>57</v>
      </c>
      <c r="G1" s="7" t="s">
        <v>58</v>
      </c>
      <c r="H1" s="7" t="s">
        <v>59</v>
      </c>
      <c r="I1" s="7" t="s">
        <v>60</v>
      </c>
      <c r="J1" s="7" t="s">
        <v>61</v>
      </c>
      <c r="K1" s="7" t="s">
        <v>62</v>
      </c>
      <c r="L1" s="7" t="s">
        <v>63</v>
      </c>
      <c r="M1" s="7" t="s">
        <v>64</v>
      </c>
      <c r="N1" s="7" t="s">
        <v>65</v>
      </c>
      <c r="O1" s="7" t="s">
        <v>66</v>
      </c>
    </row>
    <row r="2" customFormat="false" ht="15" hidden="false" customHeight="false" outlineLevel="0" collapsed="false">
      <c r="A2" s="9" t="str">
        <f aca="false">IF(Turmas!A2="","",Turmas!A2)</f>
        <v>5A</v>
      </c>
      <c r="B2" s="9" t="str">
        <f aca="false">IF(Turmas!B2="","",Turmas!B2)</f>
        <v>EF I</v>
      </c>
      <c r="C2" s="9" t="n">
        <f aca="false">IF($A2="","",COUNTIFS(Estudantes!$B$2:$B$501,$A2,Estudantes!$C$2:$C$501,"&lt;&gt;"))</f>
        <v>4</v>
      </c>
      <c r="D2" s="9" t="n">
        <f aca="false">IF($A2="","",COUNTIFS(Estudantes!$B$2:$B$501,$A2,Estudantes!$D$2:$D$501,"&lt;&gt;"))</f>
        <v>4</v>
      </c>
      <c r="E2" s="9" t="n">
        <f aca="false">IF($A2="","",COUNTIFS(Estudantes!$B$2:$B$501,$A2,Estudantes!$C$2:$C$501,"&lt;&gt;",Estudantes!$D$2:$D$501,"&lt;&gt;"))</f>
        <v>4</v>
      </c>
      <c r="F2" s="10" t="n">
        <f aca="false">IF($A2="","",IFERROR(AVERAGEIFS(Estudantes!$F$2:$F$501,Estudantes!$B$2:$B$501,$A2),""))</f>
        <v>0.386363636363636</v>
      </c>
      <c r="G2" s="10" t="n">
        <f aca="false">IF($A2="","",IFERROR(AVERAGEIFS(Estudantes!$G$2:$G$501,Estudantes!$B$2:$B$501,$A2),""))</f>
        <v>0.75</v>
      </c>
      <c r="H2" s="10" t="n">
        <f aca="false">IF(OR(F2="",G2=""),"",G2-F2)</f>
        <v>0.363636363636364</v>
      </c>
      <c r="I2" s="11" t="n">
        <f aca="false">IF(OR(F2="",G2=""),"",IFERROR((G2-F2)/(1-F2),""))</f>
        <v>0.592592592592593</v>
      </c>
      <c r="J2" s="9" t="str">
        <f aca="false">IF(I2="","",IF(I2&lt;0.3,"Baixo",IF(I2&lt;=0.7,"Médio","Alto")))</f>
        <v>Médio</v>
      </c>
      <c r="K2" s="10" t="n">
        <f aca="false">IF(OR($A2="",D2=0,D2=""),"",COUNTIFS(Estudantes!$B$2:$B$501,$A2,Estudantes!$G$2:$G$501,"&gt;=0.7")/D2)</f>
        <v>1</v>
      </c>
      <c r="L2" s="10" t="n">
        <f aca="false">IF($A2="","",IFERROR(COUNTIFS(Estudantes!$B$2:$B$501,$A2,Estudantes!$I$2:$I$501,"&gt;=2")/COUNTIFS(Estudantes!$B$2:$B$501,$A2,Estudantes!$I$2:$I$501,"&lt;&gt;"),""))</f>
        <v>0.5</v>
      </c>
      <c r="M2" s="10" t="n">
        <f aca="false">IF($A2="","",IFERROR(COUNTIFS(Estudantes!$B$2:$B$501,$A2,Estudantes!$J$2:$J$501,"&gt;=2")/COUNTIFS(Estudantes!$B$2:$B$501,$A2,Estudantes!$J$2:$J$501,"&lt;&gt;"),""))</f>
        <v>1</v>
      </c>
      <c r="N2" s="12" t="str">
        <f aca="false">IF($A2="","",IFERROR(AVERAGEIFS(Estudantes!$K$2:$K$501,Estudantes!$B$2:$B$501,$A2),""))</f>
        <v/>
      </c>
      <c r="O2" s="12" t="str">
        <f aca="false">IF($A2="","",IFERROR(AVERAGEIFS(Estudantes!$L$2:$L$501,Estudantes!$B$2:$B$501,$A2),""))</f>
        <v/>
      </c>
    </row>
    <row r="3" customFormat="false" ht="15" hidden="false" customHeight="false" outlineLevel="0" collapsed="false">
      <c r="A3" s="9" t="str">
        <f aca="false">IF(Turmas!A3="","",Turmas!A3)</f>
        <v>7B</v>
      </c>
      <c r="B3" s="9" t="str">
        <f aca="false">IF(Turmas!B3="","",Turmas!B3)</f>
        <v>EF II</v>
      </c>
      <c r="C3" s="9" t="n">
        <f aca="false">IF($A3="","",COUNTIFS(Estudantes!$B$2:$B$501,$A3,Estudantes!$C$2:$C$501,"&lt;&gt;"))</f>
        <v>4</v>
      </c>
      <c r="D3" s="9" t="n">
        <f aca="false">IF($A3="","",COUNTIFS(Estudantes!$B$2:$B$501,$A3,Estudantes!$D$2:$D$501,"&lt;&gt;"))</f>
        <v>4</v>
      </c>
      <c r="E3" s="9" t="n">
        <f aca="false">IF($A3="","",COUNTIFS(Estudantes!$B$2:$B$501,$A3,Estudantes!$C$2:$C$501,"&lt;&gt;",Estudantes!$D$2:$D$501,"&lt;&gt;"))</f>
        <v>4</v>
      </c>
      <c r="F3" s="10" t="n">
        <f aca="false">IF($A3="","",IFERROR(AVERAGEIFS(Estudantes!$F$2:$F$501,Estudantes!$B$2:$B$501,$A3),""))</f>
        <v>0.410714285714286</v>
      </c>
      <c r="G3" s="10" t="n">
        <f aca="false">IF($A3="","",IFERROR(AVERAGEIFS(Estudantes!$G$2:$G$501,Estudantes!$B$2:$B$501,$A3),""))</f>
        <v>0.642857142857143</v>
      </c>
      <c r="H3" s="10" t="n">
        <f aca="false">IF(OR(F3="",G3=""),"",G3-F3)</f>
        <v>0.232142857142857</v>
      </c>
      <c r="I3" s="11" t="n">
        <f aca="false">IF(OR(F3="",G3=""),"",IFERROR((G3-F3)/(1-F3),""))</f>
        <v>0.393939393939394</v>
      </c>
      <c r="J3" s="9" t="str">
        <f aca="false">IF(I3="","",IF(I3&lt;0.3,"Baixo",IF(I3&lt;=0.7,"Médio","Alto")))</f>
        <v>Médio</v>
      </c>
      <c r="K3" s="10" t="n">
        <f aca="false">IF(OR($A3="",D3=0,D3=""),"",COUNTIFS(Estudantes!$B$2:$B$501,$A3,Estudantes!$G$2:$G$501,"&gt;=0.7")/D3)</f>
        <v>0.25</v>
      </c>
      <c r="L3" s="10" t="n">
        <f aca="false">IF($A3="","",IFERROR(COUNTIFS(Estudantes!$B$2:$B$501,$A3,Estudantes!$I$2:$I$501,"&gt;=2")/COUNTIFS(Estudantes!$B$2:$B$501,$A3,Estudantes!$I$2:$I$501,"&lt;&gt;"),""))</f>
        <v>0.25</v>
      </c>
      <c r="M3" s="10" t="n">
        <f aca="false">IF($A3="","",IFERROR(COUNTIFS(Estudantes!$B$2:$B$501,$A3,Estudantes!$J$2:$J$501,"&gt;=2")/COUNTIFS(Estudantes!$B$2:$B$501,$A3,Estudantes!$J$2:$J$501,"&lt;&gt;"),""))</f>
        <v>1</v>
      </c>
      <c r="N3" s="12" t="n">
        <f aca="false">IF($A3="","",IFERROR(AVERAGEIFS(Estudantes!$K$2:$K$501,Estudantes!$B$2:$B$501,$A3),""))</f>
        <v>2.325</v>
      </c>
      <c r="O3" s="12" t="n">
        <f aca="false">IF($A3="","",IFERROR(AVERAGEIFS(Estudantes!$L$2:$L$501,Estudantes!$B$2:$B$501,$A3),""))</f>
        <v>3.2</v>
      </c>
    </row>
    <row r="4" customFormat="false" ht="15" hidden="false" customHeight="false" outlineLevel="0" collapsed="false">
      <c r="A4" s="9" t="str">
        <f aca="false">IF(Turmas!A4="","",Turmas!A4)</f>
        <v>2EM</v>
      </c>
      <c r="B4" s="9" t="str">
        <f aca="false">IF(Turmas!B4="","",Turmas!B4)</f>
        <v>EM</v>
      </c>
      <c r="C4" s="9" t="n">
        <f aca="false">IF($A4="","",COUNTIFS(Estudantes!$B$2:$B$501,$A4,Estudantes!$C$2:$C$501,"&lt;&gt;"))</f>
        <v>3</v>
      </c>
      <c r="D4" s="9" t="n">
        <f aca="false">IF($A4="","",COUNTIFS(Estudantes!$B$2:$B$501,$A4,Estudantes!$D$2:$D$501,"&lt;&gt;"))</f>
        <v>3</v>
      </c>
      <c r="E4" s="9" t="n">
        <f aca="false">IF($A4="","",COUNTIFS(Estudantes!$B$2:$B$501,$A4,Estudantes!$C$2:$C$501,"&lt;&gt;",Estudantes!$D$2:$D$501,"&lt;&gt;"))</f>
        <v>3</v>
      </c>
      <c r="F4" s="10" t="n">
        <f aca="false">IF($A4="","",IFERROR(AVERAGEIFS(Estudantes!$F$2:$F$501,Estudantes!$B$2:$B$501,$A4),""))</f>
        <v>0.4</v>
      </c>
      <c r="G4" s="10" t="n">
        <f aca="false">IF($A4="","",IFERROR(AVERAGEIFS(Estudantes!$G$2:$G$501,Estudantes!$B$2:$B$501,$A4),""))</f>
        <v>0.644444444444444</v>
      </c>
      <c r="H4" s="10" t="n">
        <f aca="false">IF(OR(F4="",G4=""),"",G4-F4)</f>
        <v>0.244444444444444</v>
      </c>
      <c r="I4" s="11" t="n">
        <f aca="false">IF(OR(F4="",G4=""),"",IFERROR((G4-F4)/(1-F4),""))</f>
        <v>0.407407407407407</v>
      </c>
      <c r="J4" s="9" t="str">
        <f aca="false">IF(I4="","",IF(I4&lt;0.3,"Baixo",IF(I4&lt;=0.7,"Médio","Alto")))</f>
        <v>Médio</v>
      </c>
      <c r="K4" s="10" t="n">
        <f aca="false">IF(OR($A4="",D4=0,D4=""),"",COUNTIFS(Estudantes!$B$2:$B$501,$A4,Estudantes!$G$2:$G$501,"&gt;=0.7")/D4)</f>
        <v>0</v>
      </c>
      <c r="L4" s="10" t="n">
        <f aca="false">IF($A4="","",IFERROR(COUNTIFS(Estudantes!$B$2:$B$501,$A4,Estudantes!$I$2:$I$501,"&gt;=2")/COUNTIFS(Estudantes!$B$2:$B$501,$A4,Estudantes!$I$2:$I$501,"&lt;&gt;"),""))</f>
        <v>1</v>
      </c>
      <c r="M4" s="10" t="n">
        <f aca="false">IF($A4="","",IFERROR(COUNTIFS(Estudantes!$B$2:$B$501,$A4,Estudantes!$J$2:$J$501,"&gt;=2")/COUNTIFS(Estudantes!$B$2:$B$501,$A4,Estudantes!$J$2:$J$501,"&lt;&gt;"),""))</f>
        <v>1</v>
      </c>
      <c r="N4" s="12" t="n">
        <f aca="false">IF($A4="","",IFERROR(AVERAGEIFS(Estudantes!$K$2:$K$501,Estudantes!$B$2:$B$501,$A4),""))</f>
        <v>2.6</v>
      </c>
      <c r="O4" s="12" t="n">
        <f aca="false">IF($A4="","",IFERROR(AVERAGEIFS(Estudantes!$L$2:$L$501,Estudantes!$B$2:$B$501,$A4),""))</f>
        <v>2.93333333333333</v>
      </c>
    </row>
    <row r="5" customFormat="false" ht="15" hidden="false" customHeight="false" outlineLevel="0" collapsed="false">
      <c r="A5" s="9" t="str">
        <f aca="false">IF(Turmas!A5="","",Turmas!A5)</f>
        <v/>
      </c>
      <c r="B5" s="9" t="str">
        <f aca="false">IF(Turmas!B5="","",Turmas!B5)</f>
        <v/>
      </c>
      <c r="C5" s="9" t="str">
        <f aca="false">IF($A5="","",COUNTIFS(Estudantes!$B$2:$B$501,$A5,Estudantes!$C$2:$C$501,"&lt;&gt;"))</f>
        <v/>
      </c>
      <c r="D5" s="9" t="str">
        <f aca="false">IF($A5="","",COUNTIFS(Estudantes!$B$2:$B$501,$A5,Estudantes!$D$2:$D$501,"&lt;&gt;"))</f>
        <v/>
      </c>
      <c r="E5" s="9" t="str">
        <f aca="false">IF($A5="","",COUNTIFS(Estudantes!$B$2:$B$501,$A5,Estudantes!$C$2:$C$501,"&lt;&gt;",Estudantes!$D$2:$D$501,"&lt;&gt;"))</f>
        <v/>
      </c>
      <c r="F5" s="10" t="str">
        <f aca="false">IF($A5="","",IFERROR(AVERAGEIFS(Estudantes!$F$2:$F$501,Estudantes!$B$2:$B$501,$A5),""))</f>
        <v/>
      </c>
      <c r="G5" s="10" t="str">
        <f aca="false">IF($A5="","",IFERROR(AVERAGEIFS(Estudantes!$G$2:$G$501,Estudantes!$B$2:$B$501,$A5),""))</f>
        <v/>
      </c>
      <c r="H5" s="10" t="str">
        <f aca="false">IF(OR(F5="",G5=""),"",G5-F5)</f>
        <v/>
      </c>
      <c r="I5" s="11" t="str">
        <f aca="false">IF(OR(F5="",G5=""),"",IFERROR((G5-F5)/(1-F5),""))</f>
        <v/>
      </c>
      <c r="J5" s="9" t="str">
        <f aca="false">IF(I5="","",IF(I5&lt;0.3,"Baixo",IF(I5&lt;=0.7,"Médio","Alto")))</f>
        <v/>
      </c>
      <c r="K5" s="10" t="str">
        <f aca="false">IF(OR($A5="",D5=0,D5=""),"",COUNTIFS(Estudantes!$B$2:$B$501,$A5,Estudantes!$G$2:$G$501,"&gt;=0.7")/D5)</f>
        <v/>
      </c>
      <c r="L5" s="10" t="str">
        <f aca="false">IF($A5="","",IFERROR(COUNTIFS(Estudantes!$B$2:$B$501,$A5,Estudantes!$I$2:$I$501,"&gt;=2")/COUNTIFS(Estudantes!$B$2:$B$501,$A5,Estudantes!$I$2:$I$501,"&lt;&gt;"),""))</f>
        <v/>
      </c>
      <c r="M5" s="10" t="str">
        <f aca="false">IF($A5="","",IFERROR(COUNTIFS(Estudantes!$B$2:$B$501,$A5,Estudantes!$J$2:$J$501,"&gt;=2")/COUNTIFS(Estudantes!$B$2:$B$501,$A5,Estudantes!$J$2:$J$501,"&lt;&gt;"),""))</f>
        <v/>
      </c>
      <c r="N5" s="12" t="str">
        <f aca="false">IF($A5="","",IFERROR(AVERAGEIFS(Estudantes!$K$2:$K$501,Estudantes!$B$2:$B$501,$A5),""))</f>
        <v/>
      </c>
      <c r="O5" s="12" t="str">
        <f aca="false">IF($A5="","",IFERROR(AVERAGEIFS(Estudantes!$L$2:$L$501,Estudantes!$B$2:$B$501,$A5),""))</f>
        <v/>
      </c>
    </row>
    <row r="6" customFormat="false" ht="15" hidden="false" customHeight="false" outlineLevel="0" collapsed="false">
      <c r="A6" s="9" t="str">
        <f aca="false">IF(Turmas!A6="","",Turmas!A6)</f>
        <v/>
      </c>
      <c r="B6" s="9" t="str">
        <f aca="false">IF(Turmas!B6="","",Turmas!B6)</f>
        <v/>
      </c>
      <c r="C6" s="9" t="str">
        <f aca="false">IF($A6="","",COUNTIFS(Estudantes!$B$2:$B$501,$A6,Estudantes!$C$2:$C$501,"&lt;&gt;"))</f>
        <v/>
      </c>
      <c r="D6" s="9" t="str">
        <f aca="false">IF($A6="","",COUNTIFS(Estudantes!$B$2:$B$501,$A6,Estudantes!$D$2:$D$501,"&lt;&gt;"))</f>
        <v/>
      </c>
      <c r="E6" s="9" t="str">
        <f aca="false">IF($A6="","",COUNTIFS(Estudantes!$B$2:$B$501,$A6,Estudantes!$C$2:$C$501,"&lt;&gt;",Estudantes!$D$2:$D$501,"&lt;&gt;"))</f>
        <v/>
      </c>
      <c r="F6" s="10" t="str">
        <f aca="false">IF($A6="","",IFERROR(AVERAGEIFS(Estudantes!$F$2:$F$501,Estudantes!$B$2:$B$501,$A6),""))</f>
        <v/>
      </c>
      <c r="G6" s="10" t="str">
        <f aca="false">IF($A6="","",IFERROR(AVERAGEIFS(Estudantes!$G$2:$G$501,Estudantes!$B$2:$B$501,$A6),""))</f>
        <v/>
      </c>
      <c r="H6" s="10" t="str">
        <f aca="false">IF(OR(F6="",G6=""),"",G6-F6)</f>
        <v/>
      </c>
      <c r="I6" s="11" t="str">
        <f aca="false">IF(OR(F6="",G6=""),"",IFERROR((G6-F6)/(1-F6),""))</f>
        <v/>
      </c>
      <c r="J6" s="9" t="str">
        <f aca="false">IF(I6="","",IF(I6&lt;0.3,"Baixo",IF(I6&lt;=0.7,"Médio","Alto")))</f>
        <v/>
      </c>
      <c r="K6" s="10" t="str">
        <f aca="false">IF(OR($A6="",D6=0,D6=""),"",COUNTIFS(Estudantes!$B$2:$B$501,$A6,Estudantes!$G$2:$G$501,"&gt;=0.7")/D6)</f>
        <v/>
      </c>
      <c r="L6" s="10" t="str">
        <f aca="false">IF($A6="","",IFERROR(COUNTIFS(Estudantes!$B$2:$B$501,$A6,Estudantes!$I$2:$I$501,"&gt;=2")/COUNTIFS(Estudantes!$B$2:$B$501,$A6,Estudantes!$I$2:$I$501,"&lt;&gt;"),""))</f>
        <v/>
      </c>
      <c r="M6" s="10" t="str">
        <f aca="false">IF($A6="","",IFERROR(COUNTIFS(Estudantes!$B$2:$B$501,$A6,Estudantes!$J$2:$J$501,"&gt;=2")/COUNTIFS(Estudantes!$B$2:$B$501,$A6,Estudantes!$J$2:$J$501,"&lt;&gt;"),""))</f>
        <v/>
      </c>
      <c r="N6" s="12" t="str">
        <f aca="false">IF($A6="","",IFERROR(AVERAGEIFS(Estudantes!$K$2:$K$501,Estudantes!$B$2:$B$501,$A6),""))</f>
        <v/>
      </c>
      <c r="O6" s="12" t="str">
        <f aca="false">IF($A6="","",IFERROR(AVERAGEIFS(Estudantes!$L$2:$L$501,Estudantes!$B$2:$B$501,$A6),""))</f>
        <v/>
      </c>
    </row>
    <row r="7" customFormat="false" ht="15" hidden="false" customHeight="false" outlineLevel="0" collapsed="false">
      <c r="A7" s="9" t="str">
        <f aca="false">IF(Turmas!A7="","",Turmas!A7)</f>
        <v/>
      </c>
      <c r="B7" s="9" t="str">
        <f aca="false">IF(Turmas!B7="","",Turmas!B7)</f>
        <v/>
      </c>
      <c r="C7" s="9" t="str">
        <f aca="false">IF($A7="","",COUNTIFS(Estudantes!$B$2:$B$501,$A7,Estudantes!$C$2:$C$501,"&lt;&gt;"))</f>
        <v/>
      </c>
      <c r="D7" s="9" t="str">
        <f aca="false">IF($A7="","",COUNTIFS(Estudantes!$B$2:$B$501,$A7,Estudantes!$D$2:$D$501,"&lt;&gt;"))</f>
        <v/>
      </c>
      <c r="E7" s="9" t="str">
        <f aca="false">IF($A7="","",COUNTIFS(Estudantes!$B$2:$B$501,$A7,Estudantes!$C$2:$C$501,"&lt;&gt;",Estudantes!$D$2:$D$501,"&lt;&gt;"))</f>
        <v/>
      </c>
      <c r="F7" s="10" t="str">
        <f aca="false">IF($A7="","",IFERROR(AVERAGEIFS(Estudantes!$F$2:$F$501,Estudantes!$B$2:$B$501,$A7),""))</f>
        <v/>
      </c>
      <c r="G7" s="10" t="str">
        <f aca="false">IF($A7="","",IFERROR(AVERAGEIFS(Estudantes!$G$2:$G$501,Estudantes!$B$2:$B$501,$A7),""))</f>
        <v/>
      </c>
      <c r="H7" s="10" t="str">
        <f aca="false">IF(OR(F7="",G7=""),"",G7-F7)</f>
        <v/>
      </c>
      <c r="I7" s="11" t="str">
        <f aca="false">IF(OR(F7="",G7=""),"",IFERROR((G7-F7)/(1-F7),""))</f>
        <v/>
      </c>
      <c r="J7" s="9" t="str">
        <f aca="false">IF(I7="","",IF(I7&lt;0.3,"Baixo",IF(I7&lt;=0.7,"Médio","Alto")))</f>
        <v/>
      </c>
      <c r="K7" s="10" t="str">
        <f aca="false">IF(OR($A7="",D7=0,D7=""),"",COUNTIFS(Estudantes!$B$2:$B$501,$A7,Estudantes!$G$2:$G$501,"&gt;=0.7")/D7)</f>
        <v/>
      </c>
      <c r="L7" s="10" t="str">
        <f aca="false">IF($A7="","",IFERROR(COUNTIFS(Estudantes!$B$2:$B$501,$A7,Estudantes!$I$2:$I$501,"&gt;=2")/COUNTIFS(Estudantes!$B$2:$B$501,$A7,Estudantes!$I$2:$I$501,"&lt;&gt;"),""))</f>
        <v/>
      </c>
      <c r="M7" s="10" t="str">
        <f aca="false">IF($A7="","",IFERROR(COUNTIFS(Estudantes!$B$2:$B$501,$A7,Estudantes!$J$2:$J$501,"&gt;=2")/COUNTIFS(Estudantes!$B$2:$B$501,$A7,Estudantes!$J$2:$J$501,"&lt;&gt;"),""))</f>
        <v/>
      </c>
      <c r="N7" s="12" t="str">
        <f aca="false">IF($A7="","",IFERROR(AVERAGEIFS(Estudantes!$K$2:$K$501,Estudantes!$B$2:$B$501,$A7),""))</f>
        <v/>
      </c>
      <c r="O7" s="12" t="str">
        <f aca="false">IF($A7="","",IFERROR(AVERAGEIFS(Estudantes!$L$2:$L$501,Estudantes!$B$2:$B$501,$A7),""))</f>
        <v/>
      </c>
    </row>
    <row r="8" customFormat="false" ht="15" hidden="false" customHeight="false" outlineLevel="0" collapsed="false">
      <c r="A8" s="9" t="str">
        <f aca="false">IF(Turmas!A8="","",Turmas!A8)</f>
        <v/>
      </c>
      <c r="B8" s="9" t="str">
        <f aca="false">IF(Turmas!B8="","",Turmas!B8)</f>
        <v/>
      </c>
      <c r="C8" s="9" t="str">
        <f aca="false">IF($A8="","",COUNTIFS(Estudantes!$B$2:$B$501,$A8,Estudantes!$C$2:$C$501,"&lt;&gt;"))</f>
        <v/>
      </c>
      <c r="D8" s="9" t="str">
        <f aca="false">IF($A8="","",COUNTIFS(Estudantes!$B$2:$B$501,$A8,Estudantes!$D$2:$D$501,"&lt;&gt;"))</f>
        <v/>
      </c>
      <c r="E8" s="9" t="str">
        <f aca="false">IF($A8="","",COUNTIFS(Estudantes!$B$2:$B$501,$A8,Estudantes!$C$2:$C$501,"&lt;&gt;",Estudantes!$D$2:$D$501,"&lt;&gt;"))</f>
        <v/>
      </c>
      <c r="F8" s="10" t="str">
        <f aca="false">IF($A8="","",IFERROR(AVERAGEIFS(Estudantes!$F$2:$F$501,Estudantes!$B$2:$B$501,$A8),""))</f>
        <v/>
      </c>
      <c r="G8" s="10" t="str">
        <f aca="false">IF($A8="","",IFERROR(AVERAGEIFS(Estudantes!$G$2:$G$501,Estudantes!$B$2:$B$501,$A8),""))</f>
        <v/>
      </c>
      <c r="H8" s="10" t="str">
        <f aca="false">IF(OR(F8="",G8=""),"",G8-F8)</f>
        <v/>
      </c>
      <c r="I8" s="11" t="str">
        <f aca="false">IF(OR(F8="",G8=""),"",IFERROR((G8-F8)/(1-F8),""))</f>
        <v/>
      </c>
      <c r="J8" s="9" t="str">
        <f aca="false">IF(I8="","",IF(I8&lt;0.3,"Baixo",IF(I8&lt;=0.7,"Médio","Alto")))</f>
        <v/>
      </c>
      <c r="K8" s="10" t="str">
        <f aca="false">IF(OR($A8="",D8=0,D8=""),"",COUNTIFS(Estudantes!$B$2:$B$501,$A8,Estudantes!$G$2:$G$501,"&gt;=0.7")/D8)</f>
        <v/>
      </c>
      <c r="L8" s="10" t="str">
        <f aca="false">IF($A8="","",IFERROR(COUNTIFS(Estudantes!$B$2:$B$501,$A8,Estudantes!$I$2:$I$501,"&gt;=2")/COUNTIFS(Estudantes!$B$2:$B$501,$A8,Estudantes!$I$2:$I$501,"&lt;&gt;"),""))</f>
        <v/>
      </c>
      <c r="M8" s="10" t="str">
        <f aca="false">IF($A8="","",IFERROR(COUNTIFS(Estudantes!$B$2:$B$501,$A8,Estudantes!$J$2:$J$501,"&gt;=2")/COUNTIFS(Estudantes!$B$2:$B$501,$A8,Estudantes!$J$2:$J$501,"&lt;&gt;"),""))</f>
        <v/>
      </c>
      <c r="N8" s="12" t="str">
        <f aca="false">IF($A8="","",IFERROR(AVERAGEIFS(Estudantes!$K$2:$K$501,Estudantes!$B$2:$B$501,$A8),""))</f>
        <v/>
      </c>
      <c r="O8" s="12" t="str">
        <f aca="false">IF($A8="","",IFERROR(AVERAGEIFS(Estudantes!$L$2:$L$501,Estudantes!$B$2:$B$501,$A8),""))</f>
        <v/>
      </c>
    </row>
    <row r="9" customFormat="false" ht="15" hidden="false" customHeight="false" outlineLevel="0" collapsed="false">
      <c r="A9" s="9" t="str">
        <f aca="false">IF(Turmas!A9="","",Turmas!A9)</f>
        <v/>
      </c>
      <c r="B9" s="9" t="str">
        <f aca="false">IF(Turmas!B9="","",Turmas!B9)</f>
        <v/>
      </c>
      <c r="C9" s="9" t="str">
        <f aca="false">IF($A9="","",COUNTIFS(Estudantes!$B$2:$B$501,$A9,Estudantes!$C$2:$C$501,"&lt;&gt;"))</f>
        <v/>
      </c>
      <c r="D9" s="9" t="str">
        <f aca="false">IF($A9="","",COUNTIFS(Estudantes!$B$2:$B$501,$A9,Estudantes!$D$2:$D$501,"&lt;&gt;"))</f>
        <v/>
      </c>
      <c r="E9" s="9" t="str">
        <f aca="false">IF($A9="","",COUNTIFS(Estudantes!$B$2:$B$501,$A9,Estudantes!$C$2:$C$501,"&lt;&gt;",Estudantes!$D$2:$D$501,"&lt;&gt;"))</f>
        <v/>
      </c>
      <c r="F9" s="10" t="str">
        <f aca="false">IF($A9="","",IFERROR(AVERAGEIFS(Estudantes!$F$2:$F$501,Estudantes!$B$2:$B$501,$A9),""))</f>
        <v/>
      </c>
      <c r="G9" s="10" t="str">
        <f aca="false">IF($A9="","",IFERROR(AVERAGEIFS(Estudantes!$G$2:$G$501,Estudantes!$B$2:$B$501,$A9),""))</f>
        <v/>
      </c>
      <c r="H9" s="10" t="str">
        <f aca="false">IF(OR(F9="",G9=""),"",G9-F9)</f>
        <v/>
      </c>
      <c r="I9" s="11" t="str">
        <f aca="false">IF(OR(F9="",G9=""),"",IFERROR((G9-F9)/(1-F9),""))</f>
        <v/>
      </c>
      <c r="J9" s="9" t="str">
        <f aca="false">IF(I9="","",IF(I9&lt;0.3,"Baixo",IF(I9&lt;=0.7,"Médio","Alto")))</f>
        <v/>
      </c>
      <c r="K9" s="10" t="str">
        <f aca="false">IF(OR($A9="",D9=0,D9=""),"",COUNTIFS(Estudantes!$B$2:$B$501,$A9,Estudantes!$G$2:$G$501,"&gt;=0.7")/D9)</f>
        <v/>
      </c>
      <c r="L9" s="10" t="str">
        <f aca="false">IF($A9="","",IFERROR(COUNTIFS(Estudantes!$B$2:$B$501,$A9,Estudantes!$I$2:$I$501,"&gt;=2")/COUNTIFS(Estudantes!$B$2:$B$501,$A9,Estudantes!$I$2:$I$501,"&lt;&gt;"),""))</f>
        <v/>
      </c>
      <c r="M9" s="10" t="str">
        <f aca="false">IF($A9="","",IFERROR(COUNTIFS(Estudantes!$B$2:$B$501,$A9,Estudantes!$J$2:$J$501,"&gt;=2")/COUNTIFS(Estudantes!$B$2:$B$501,$A9,Estudantes!$J$2:$J$501,"&lt;&gt;"),""))</f>
        <v/>
      </c>
      <c r="N9" s="12" t="str">
        <f aca="false">IF($A9="","",IFERROR(AVERAGEIFS(Estudantes!$K$2:$K$501,Estudantes!$B$2:$B$501,$A9),""))</f>
        <v/>
      </c>
      <c r="O9" s="12" t="str">
        <f aca="false">IF($A9="","",IFERROR(AVERAGEIFS(Estudantes!$L$2:$L$501,Estudantes!$B$2:$B$501,$A9),""))</f>
        <v/>
      </c>
    </row>
    <row r="10" customFormat="false" ht="15" hidden="false" customHeight="false" outlineLevel="0" collapsed="false">
      <c r="A10" s="9" t="str">
        <f aca="false">IF(Turmas!A10="","",Turmas!A10)</f>
        <v/>
      </c>
      <c r="B10" s="9" t="str">
        <f aca="false">IF(Turmas!B10="","",Turmas!B10)</f>
        <v/>
      </c>
      <c r="C10" s="9" t="str">
        <f aca="false">IF($A10="","",COUNTIFS(Estudantes!$B$2:$B$501,$A10,Estudantes!$C$2:$C$501,"&lt;&gt;"))</f>
        <v/>
      </c>
      <c r="D10" s="9" t="str">
        <f aca="false">IF($A10="","",COUNTIFS(Estudantes!$B$2:$B$501,$A10,Estudantes!$D$2:$D$501,"&lt;&gt;"))</f>
        <v/>
      </c>
      <c r="E10" s="9" t="str">
        <f aca="false">IF($A10="","",COUNTIFS(Estudantes!$B$2:$B$501,$A10,Estudantes!$C$2:$C$501,"&lt;&gt;",Estudantes!$D$2:$D$501,"&lt;&gt;"))</f>
        <v/>
      </c>
      <c r="F10" s="10" t="str">
        <f aca="false">IF($A10="","",IFERROR(AVERAGEIFS(Estudantes!$F$2:$F$501,Estudantes!$B$2:$B$501,$A10),""))</f>
        <v/>
      </c>
      <c r="G10" s="10" t="str">
        <f aca="false">IF($A10="","",IFERROR(AVERAGEIFS(Estudantes!$G$2:$G$501,Estudantes!$B$2:$B$501,$A10),""))</f>
        <v/>
      </c>
      <c r="H10" s="10" t="str">
        <f aca="false">IF(OR(F10="",G10=""),"",G10-F10)</f>
        <v/>
      </c>
      <c r="I10" s="11" t="str">
        <f aca="false">IF(OR(F10="",G10=""),"",IFERROR((G10-F10)/(1-F10),""))</f>
        <v/>
      </c>
      <c r="J10" s="9" t="str">
        <f aca="false">IF(I10="","",IF(I10&lt;0.3,"Baixo",IF(I10&lt;=0.7,"Médio","Alto")))</f>
        <v/>
      </c>
      <c r="K10" s="10" t="str">
        <f aca="false">IF(OR($A10="",D10=0,D10=""),"",COUNTIFS(Estudantes!$B$2:$B$501,$A10,Estudantes!$G$2:$G$501,"&gt;=0.7")/D10)</f>
        <v/>
      </c>
      <c r="L10" s="10" t="str">
        <f aca="false">IF($A10="","",IFERROR(COUNTIFS(Estudantes!$B$2:$B$501,$A10,Estudantes!$I$2:$I$501,"&gt;=2")/COUNTIFS(Estudantes!$B$2:$B$501,$A10,Estudantes!$I$2:$I$501,"&lt;&gt;"),""))</f>
        <v/>
      </c>
      <c r="M10" s="10" t="str">
        <f aca="false">IF($A10="","",IFERROR(COUNTIFS(Estudantes!$B$2:$B$501,$A10,Estudantes!$J$2:$J$501,"&gt;=2")/COUNTIFS(Estudantes!$B$2:$B$501,$A10,Estudantes!$J$2:$J$501,"&lt;&gt;"),""))</f>
        <v/>
      </c>
      <c r="N10" s="12" t="str">
        <f aca="false">IF($A10="","",IFERROR(AVERAGEIFS(Estudantes!$K$2:$K$501,Estudantes!$B$2:$B$501,$A10),""))</f>
        <v/>
      </c>
      <c r="O10" s="12" t="str">
        <f aca="false">IF($A10="","",IFERROR(AVERAGEIFS(Estudantes!$L$2:$L$501,Estudantes!$B$2:$B$501,$A10),""))</f>
        <v/>
      </c>
    </row>
    <row r="11" customFormat="false" ht="15" hidden="false" customHeight="false" outlineLevel="0" collapsed="false">
      <c r="A11" s="9" t="str">
        <f aca="false">IF(Turmas!A11="","",Turmas!A11)</f>
        <v/>
      </c>
      <c r="B11" s="9" t="str">
        <f aca="false">IF(Turmas!B11="","",Turmas!B11)</f>
        <v/>
      </c>
      <c r="C11" s="9" t="str">
        <f aca="false">IF($A11="","",COUNTIFS(Estudantes!$B$2:$B$501,$A11,Estudantes!$C$2:$C$501,"&lt;&gt;"))</f>
        <v/>
      </c>
      <c r="D11" s="9" t="str">
        <f aca="false">IF($A11="","",COUNTIFS(Estudantes!$B$2:$B$501,$A11,Estudantes!$D$2:$D$501,"&lt;&gt;"))</f>
        <v/>
      </c>
      <c r="E11" s="9" t="str">
        <f aca="false">IF($A11="","",COUNTIFS(Estudantes!$B$2:$B$501,$A11,Estudantes!$C$2:$C$501,"&lt;&gt;",Estudantes!$D$2:$D$501,"&lt;&gt;"))</f>
        <v/>
      </c>
      <c r="F11" s="10" t="str">
        <f aca="false">IF($A11="","",IFERROR(AVERAGEIFS(Estudantes!$F$2:$F$501,Estudantes!$B$2:$B$501,$A11),""))</f>
        <v/>
      </c>
      <c r="G11" s="10" t="str">
        <f aca="false">IF($A11="","",IFERROR(AVERAGEIFS(Estudantes!$G$2:$G$501,Estudantes!$B$2:$B$501,$A11),""))</f>
        <v/>
      </c>
      <c r="H11" s="10" t="str">
        <f aca="false">IF(OR(F11="",G11=""),"",G11-F11)</f>
        <v/>
      </c>
      <c r="I11" s="11" t="str">
        <f aca="false">IF(OR(F11="",G11=""),"",IFERROR((G11-F11)/(1-F11),""))</f>
        <v/>
      </c>
      <c r="J11" s="9" t="str">
        <f aca="false">IF(I11="","",IF(I11&lt;0.3,"Baixo",IF(I11&lt;=0.7,"Médio","Alto")))</f>
        <v/>
      </c>
      <c r="K11" s="10" t="str">
        <f aca="false">IF(OR($A11="",D11=0,D11=""),"",COUNTIFS(Estudantes!$B$2:$B$501,$A11,Estudantes!$G$2:$G$501,"&gt;=0.7")/D11)</f>
        <v/>
      </c>
      <c r="L11" s="10" t="str">
        <f aca="false">IF($A11="","",IFERROR(COUNTIFS(Estudantes!$B$2:$B$501,$A11,Estudantes!$I$2:$I$501,"&gt;=2")/COUNTIFS(Estudantes!$B$2:$B$501,$A11,Estudantes!$I$2:$I$501,"&lt;&gt;"),""))</f>
        <v/>
      </c>
      <c r="M11" s="10" t="str">
        <f aca="false">IF($A11="","",IFERROR(COUNTIFS(Estudantes!$B$2:$B$501,$A11,Estudantes!$J$2:$J$501,"&gt;=2")/COUNTIFS(Estudantes!$B$2:$B$501,$A11,Estudantes!$J$2:$J$501,"&lt;&gt;"),""))</f>
        <v/>
      </c>
      <c r="N11" s="12" t="str">
        <f aca="false">IF($A11="","",IFERROR(AVERAGEIFS(Estudantes!$K$2:$K$501,Estudantes!$B$2:$B$501,$A11),""))</f>
        <v/>
      </c>
      <c r="O11" s="12" t="str">
        <f aca="false">IF($A11="","",IFERROR(AVERAGEIFS(Estudantes!$L$2:$L$501,Estudantes!$B$2:$B$501,$A11),""))</f>
        <v/>
      </c>
    </row>
    <row r="12" customFormat="false" ht="15" hidden="false" customHeight="false" outlineLevel="0" collapsed="false">
      <c r="A12" s="9" t="str">
        <f aca="false">IF(Turmas!A12="","",Turmas!A12)</f>
        <v/>
      </c>
      <c r="B12" s="9" t="str">
        <f aca="false">IF(Turmas!B12="","",Turmas!B12)</f>
        <v/>
      </c>
      <c r="C12" s="9" t="str">
        <f aca="false">IF($A12="","",COUNTIFS(Estudantes!$B$2:$B$501,$A12,Estudantes!$C$2:$C$501,"&lt;&gt;"))</f>
        <v/>
      </c>
      <c r="D12" s="9" t="str">
        <f aca="false">IF($A12="","",COUNTIFS(Estudantes!$B$2:$B$501,$A12,Estudantes!$D$2:$D$501,"&lt;&gt;"))</f>
        <v/>
      </c>
      <c r="E12" s="9" t="str">
        <f aca="false">IF($A12="","",COUNTIFS(Estudantes!$B$2:$B$501,$A12,Estudantes!$C$2:$C$501,"&lt;&gt;",Estudantes!$D$2:$D$501,"&lt;&gt;"))</f>
        <v/>
      </c>
      <c r="F12" s="10" t="str">
        <f aca="false">IF($A12="","",IFERROR(AVERAGEIFS(Estudantes!$F$2:$F$501,Estudantes!$B$2:$B$501,$A12),""))</f>
        <v/>
      </c>
      <c r="G12" s="10" t="str">
        <f aca="false">IF($A12="","",IFERROR(AVERAGEIFS(Estudantes!$G$2:$G$501,Estudantes!$B$2:$B$501,$A12),""))</f>
        <v/>
      </c>
      <c r="H12" s="10" t="str">
        <f aca="false">IF(OR(F12="",G12=""),"",G12-F12)</f>
        <v/>
      </c>
      <c r="I12" s="11" t="str">
        <f aca="false">IF(OR(F12="",G12=""),"",IFERROR((G12-F12)/(1-F12),""))</f>
        <v/>
      </c>
      <c r="J12" s="9" t="str">
        <f aca="false">IF(I12="","",IF(I12&lt;0.3,"Baixo",IF(I12&lt;=0.7,"Médio","Alto")))</f>
        <v/>
      </c>
      <c r="K12" s="10" t="str">
        <f aca="false">IF(OR($A12="",D12=0,D12=""),"",COUNTIFS(Estudantes!$B$2:$B$501,$A12,Estudantes!$G$2:$G$501,"&gt;=0.7")/D12)</f>
        <v/>
      </c>
      <c r="L12" s="10" t="str">
        <f aca="false">IF($A12="","",IFERROR(COUNTIFS(Estudantes!$B$2:$B$501,$A12,Estudantes!$I$2:$I$501,"&gt;=2")/COUNTIFS(Estudantes!$B$2:$B$501,$A12,Estudantes!$I$2:$I$501,"&lt;&gt;"),""))</f>
        <v/>
      </c>
      <c r="M12" s="10" t="str">
        <f aca="false">IF($A12="","",IFERROR(COUNTIFS(Estudantes!$B$2:$B$501,$A12,Estudantes!$J$2:$J$501,"&gt;=2")/COUNTIFS(Estudantes!$B$2:$B$501,$A12,Estudantes!$J$2:$J$501,"&lt;&gt;"),""))</f>
        <v/>
      </c>
      <c r="N12" s="12" t="str">
        <f aca="false">IF($A12="","",IFERROR(AVERAGEIFS(Estudantes!$K$2:$K$501,Estudantes!$B$2:$B$501,$A12),""))</f>
        <v/>
      </c>
      <c r="O12" s="12" t="str">
        <f aca="false">IF($A12="","",IFERROR(AVERAGEIFS(Estudantes!$L$2:$L$501,Estudantes!$B$2:$B$501,$A12),""))</f>
        <v/>
      </c>
    </row>
    <row r="13" customFormat="false" ht="15" hidden="false" customHeight="false" outlineLevel="0" collapsed="false">
      <c r="A13" s="9" t="str">
        <f aca="false">IF(Turmas!A13="","",Turmas!A13)</f>
        <v/>
      </c>
      <c r="B13" s="9" t="str">
        <f aca="false">IF(Turmas!B13="","",Turmas!B13)</f>
        <v/>
      </c>
      <c r="C13" s="9" t="str">
        <f aca="false">IF($A13="","",COUNTIFS(Estudantes!$B$2:$B$501,$A13,Estudantes!$C$2:$C$501,"&lt;&gt;"))</f>
        <v/>
      </c>
      <c r="D13" s="9" t="str">
        <f aca="false">IF($A13="","",COUNTIFS(Estudantes!$B$2:$B$501,$A13,Estudantes!$D$2:$D$501,"&lt;&gt;"))</f>
        <v/>
      </c>
      <c r="E13" s="9" t="str">
        <f aca="false">IF($A13="","",COUNTIFS(Estudantes!$B$2:$B$501,$A13,Estudantes!$C$2:$C$501,"&lt;&gt;",Estudantes!$D$2:$D$501,"&lt;&gt;"))</f>
        <v/>
      </c>
      <c r="F13" s="10" t="str">
        <f aca="false">IF($A13="","",IFERROR(AVERAGEIFS(Estudantes!$F$2:$F$501,Estudantes!$B$2:$B$501,$A13),""))</f>
        <v/>
      </c>
      <c r="G13" s="10" t="str">
        <f aca="false">IF($A13="","",IFERROR(AVERAGEIFS(Estudantes!$G$2:$G$501,Estudantes!$B$2:$B$501,$A13),""))</f>
        <v/>
      </c>
      <c r="H13" s="10" t="str">
        <f aca="false">IF(OR(F13="",G13=""),"",G13-F13)</f>
        <v/>
      </c>
      <c r="I13" s="11" t="str">
        <f aca="false">IF(OR(F13="",G13=""),"",IFERROR((G13-F13)/(1-F13),""))</f>
        <v/>
      </c>
      <c r="J13" s="9" t="str">
        <f aca="false">IF(I13="","",IF(I13&lt;0.3,"Baixo",IF(I13&lt;=0.7,"Médio","Alto")))</f>
        <v/>
      </c>
      <c r="K13" s="10" t="str">
        <f aca="false">IF(OR($A13="",D13=0,D13=""),"",COUNTIFS(Estudantes!$B$2:$B$501,$A13,Estudantes!$G$2:$G$501,"&gt;=0.7")/D13)</f>
        <v/>
      </c>
      <c r="L13" s="10" t="str">
        <f aca="false">IF($A13="","",IFERROR(COUNTIFS(Estudantes!$B$2:$B$501,$A13,Estudantes!$I$2:$I$501,"&gt;=2")/COUNTIFS(Estudantes!$B$2:$B$501,$A13,Estudantes!$I$2:$I$501,"&lt;&gt;"),""))</f>
        <v/>
      </c>
      <c r="M13" s="10" t="str">
        <f aca="false">IF($A13="","",IFERROR(COUNTIFS(Estudantes!$B$2:$B$501,$A13,Estudantes!$J$2:$J$501,"&gt;=2")/COUNTIFS(Estudantes!$B$2:$B$501,$A13,Estudantes!$J$2:$J$501,"&lt;&gt;"),""))</f>
        <v/>
      </c>
      <c r="N13" s="12" t="str">
        <f aca="false">IF($A13="","",IFERROR(AVERAGEIFS(Estudantes!$K$2:$K$501,Estudantes!$B$2:$B$501,$A13),""))</f>
        <v/>
      </c>
      <c r="O13" s="12" t="str">
        <f aca="false">IF($A13="","",IFERROR(AVERAGEIFS(Estudantes!$L$2:$L$501,Estudantes!$B$2:$B$501,$A13),""))</f>
        <v/>
      </c>
    </row>
    <row r="14" customFormat="false" ht="15" hidden="false" customHeight="false" outlineLevel="0" collapsed="false">
      <c r="A14" s="9" t="str">
        <f aca="false">IF(Turmas!A14="","",Turmas!A14)</f>
        <v/>
      </c>
      <c r="B14" s="9" t="str">
        <f aca="false">IF(Turmas!B14="","",Turmas!B14)</f>
        <v/>
      </c>
      <c r="C14" s="9" t="str">
        <f aca="false">IF($A14="","",COUNTIFS(Estudantes!$B$2:$B$501,$A14,Estudantes!$C$2:$C$501,"&lt;&gt;"))</f>
        <v/>
      </c>
      <c r="D14" s="9" t="str">
        <f aca="false">IF($A14="","",COUNTIFS(Estudantes!$B$2:$B$501,$A14,Estudantes!$D$2:$D$501,"&lt;&gt;"))</f>
        <v/>
      </c>
      <c r="E14" s="9" t="str">
        <f aca="false">IF($A14="","",COUNTIFS(Estudantes!$B$2:$B$501,$A14,Estudantes!$C$2:$C$501,"&lt;&gt;",Estudantes!$D$2:$D$501,"&lt;&gt;"))</f>
        <v/>
      </c>
      <c r="F14" s="10" t="str">
        <f aca="false">IF($A14="","",IFERROR(AVERAGEIFS(Estudantes!$F$2:$F$501,Estudantes!$B$2:$B$501,$A14),""))</f>
        <v/>
      </c>
      <c r="G14" s="10" t="str">
        <f aca="false">IF($A14="","",IFERROR(AVERAGEIFS(Estudantes!$G$2:$G$501,Estudantes!$B$2:$B$501,$A14),""))</f>
        <v/>
      </c>
      <c r="H14" s="10" t="str">
        <f aca="false">IF(OR(F14="",G14=""),"",G14-F14)</f>
        <v/>
      </c>
      <c r="I14" s="11" t="str">
        <f aca="false">IF(OR(F14="",G14=""),"",IFERROR((G14-F14)/(1-F14),""))</f>
        <v/>
      </c>
      <c r="J14" s="9" t="str">
        <f aca="false">IF(I14="","",IF(I14&lt;0.3,"Baixo",IF(I14&lt;=0.7,"Médio","Alto")))</f>
        <v/>
      </c>
      <c r="K14" s="10" t="str">
        <f aca="false">IF(OR($A14="",D14=0,D14=""),"",COUNTIFS(Estudantes!$B$2:$B$501,$A14,Estudantes!$G$2:$G$501,"&gt;=0.7")/D14)</f>
        <v/>
      </c>
      <c r="L14" s="10" t="str">
        <f aca="false">IF($A14="","",IFERROR(COUNTIFS(Estudantes!$B$2:$B$501,$A14,Estudantes!$I$2:$I$501,"&gt;=2")/COUNTIFS(Estudantes!$B$2:$B$501,$A14,Estudantes!$I$2:$I$501,"&lt;&gt;"),""))</f>
        <v/>
      </c>
      <c r="M14" s="10" t="str">
        <f aca="false">IF($A14="","",IFERROR(COUNTIFS(Estudantes!$B$2:$B$501,$A14,Estudantes!$J$2:$J$501,"&gt;=2")/COUNTIFS(Estudantes!$B$2:$B$501,$A14,Estudantes!$J$2:$J$501,"&lt;&gt;"),""))</f>
        <v/>
      </c>
      <c r="N14" s="12" t="str">
        <f aca="false">IF($A14="","",IFERROR(AVERAGEIFS(Estudantes!$K$2:$K$501,Estudantes!$B$2:$B$501,$A14),""))</f>
        <v/>
      </c>
      <c r="O14" s="12" t="str">
        <f aca="false">IF($A14="","",IFERROR(AVERAGEIFS(Estudantes!$L$2:$L$501,Estudantes!$B$2:$B$501,$A14),""))</f>
        <v/>
      </c>
    </row>
    <row r="15" customFormat="false" ht="15" hidden="false" customHeight="false" outlineLevel="0" collapsed="false">
      <c r="A15" s="9" t="str">
        <f aca="false">IF(Turmas!A15="","",Turmas!A15)</f>
        <v/>
      </c>
      <c r="B15" s="9" t="str">
        <f aca="false">IF(Turmas!B15="","",Turmas!B15)</f>
        <v/>
      </c>
      <c r="C15" s="9" t="str">
        <f aca="false">IF($A15="","",COUNTIFS(Estudantes!$B$2:$B$501,$A15,Estudantes!$C$2:$C$501,"&lt;&gt;"))</f>
        <v/>
      </c>
      <c r="D15" s="9" t="str">
        <f aca="false">IF($A15="","",COUNTIFS(Estudantes!$B$2:$B$501,$A15,Estudantes!$D$2:$D$501,"&lt;&gt;"))</f>
        <v/>
      </c>
      <c r="E15" s="9" t="str">
        <f aca="false">IF($A15="","",COUNTIFS(Estudantes!$B$2:$B$501,$A15,Estudantes!$C$2:$C$501,"&lt;&gt;",Estudantes!$D$2:$D$501,"&lt;&gt;"))</f>
        <v/>
      </c>
      <c r="F15" s="10" t="str">
        <f aca="false">IF($A15="","",IFERROR(AVERAGEIFS(Estudantes!$F$2:$F$501,Estudantes!$B$2:$B$501,$A15),""))</f>
        <v/>
      </c>
      <c r="G15" s="10" t="str">
        <f aca="false">IF($A15="","",IFERROR(AVERAGEIFS(Estudantes!$G$2:$G$501,Estudantes!$B$2:$B$501,$A15),""))</f>
        <v/>
      </c>
      <c r="H15" s="10" t="str">
        <f aca="false">IF(OR(F15="",G15=""),"",G15-F15)</f>
        <v/>
      </c>
      <c r="I15" s="11" t="str">
        <f aca="false">IF(OR(F15="",G15=""),"",IFERROR((G15-F15)/(1-F15),""))</f>
        <v/>
      </c>
      <c r="J15" s="9" t="str">
        <f aca="false">IF(I15="","",IF(I15&lt;0.3,"Baixo",IF(I15&lt;=0.7,"Médio","Alto")))</f>
        <v/>
      </c>
      <c r="K15" s="10" t="str">
        <f aca="false">IF(OR($A15="",D15=0,D15=""),"",COUNTIFS(Estudantes!$B$2:$B$501,$A15,Estudantes!$G$2:$G$501,"&gt;=0.7")/D15)</f>
        <v/>
      </c>
      <c r="L15" s="10" t="str">
        <f aca="false">IF($A15="","",IFERROR(COUNTIFS(Estudantes!$B$2:$B$501,$A15,Estudantes!$I$2:$I$501,"&gt;=2")/COUNTIFS(Estudantes!$B$2:$B$501,$A15,Estudantes!$I$2:$I$501,"&lt;&gt;"),""))</f>
        <v/>
      </c>
      <c r="M15" s="10" t="str">
        <f aca="false">IF($A15="","",IFERROR(COUNTIFS(Estudantes!$B$2:$B$501,$A15,Estudantes!$J$2:$J$501,"&gt;=2")/COUNTIFS(Estudantes!$B$2:$B$501,$A15,Estudantes!$J$2:$J$501,"&lt;&gt;"),""))</f>
        <v/>
      </c>
      <c r="N15" s="12" t="str">
        <f aca="false">IF($A15="","",IFERROR(AVERAGEIFS(Estudantes!$K$2:$K$501,Estudantes!$B$2:$B$501,$A15),""))</f>
        <v/>
      </c>
      <c r="O15" s="12" t="str">
        <f aca="false">IF($A15="","",IFERROR(AVERAGEIFS(Estudantes!$L$2:$L$501,Estudantes!$B$2:$B$501,$A15),""))</f>
        <v/>
      </c>
    </row>
    <row r="16" customFormat="false" ht="15" hidden="false" customHeight="false" outlineLevel="0" collapsed="false">
      <c r="A16" s="9" t="str">
        <f aca="false">IF(Turmas!A16="","",Turmas!A16)</f>
        <v/>
      </c>
      <c r="B16" s="9" t="str">
        <f aca="false">IF(Turmas!B16="","",Turmas!B16)</f>
        <v/>
      </c>
      <c r="C16" s="9" t="str">
        <f aca="false">IF($A16="","",COUNTIFS(Estudantes!$B$2:$B$501,$A16,Estudantes!$C$2:$C$501,"&lt;&gt;"))</f>
        <v/>
      </c>
      <c r="D16" s="9" t="str">
        <f aca="false">IF($A16="","",COUNTIFS(Estudantes!$B$2:$B$501,$A16,Estudantes!$D$2:$D$501,"&lt;&gt;"))</f>
        <v/>
      </c>
      <c r="E16" s="9" t="str">
        <f aca="false">IF($A16="","",COUNTIFS(Estudantes!$B$2:$B$501,$A16,Estudantes!$C$2:$C$501,"&lt;&gt;",Estudantes!$D$2:$D$501,"&lt;&gt;"))</f>
        <v/>
      </c>
      <c r="F16" s="10" t="str">
        <f aca="false">IF($A16="","",IFERROR(AVERAGEIFS(Estudantes!$F$2:$F$501,Estudantes!$B$2:$B$501,$A16),""))</f>
        <v/>
      </c>
      <c r="G16" s="10" t="str">
        <f aca="false">IF($A16="","",IFERROR(AVERAGEIFS(Estudantes!$G$2:$G$501,Estudantes!$B$2:$B$501,$A16),""))</f>
        <v/>
      </c>
      <c r="H16" s="10" t="str">
        <f aca="false">IF(OR(F16="",G16=""),"",G16-F16)</f>
        <v/>
      </c>
      <c r="I16" s="11" t="str">
        <f aca="false">IF(OR(F16="",G16=""),"",IFERROR((G16-F16)/(1-F16),""))</f>
        <v/>
      </c>
      <c r="J16" s="9" t="str">
        <f aca="false">IF(I16="","",IF(I16&lt;0.3,"Baixo",IF(I16&lt;=0.7,"Médio","Alto")))</f>
        <v/>
      </c>
      <c r="K16" s="10" t="str">
        <f aca="false">IF(OR($A16="",D16=0,D16=""),"",COUNTIFS(Estudantes!$B$2:$B$501,$A16,Estudantes!$G$2:$G$501,"&gt;=0.7")/D16)</f>
        <v/>
      </c>
      <c r="L16" s="10" t="str">
        <f aca="false">IF($A16="","",IFERROR(COUNTIFS(Estudantes!$B$2:$B$501,$A16,Estudantes!$I$2:$I$501,"&gt;=2")/COUNTIFS(Estudantes!$B$2:$B$501,$A16,Estudantes!$I$2:$I$501,"&lt;&gt;"),""))</f>
        <v/>
      </c>
      <c r="M16" s="10" t="str">
        <f aca="false">IF($A16="","",IFERROR(COUNTIFS(Estudantes!$B$2:$B$501,$A16,Estudantes!$J$2:$J$501,"&gt;=2")/COUNTIFS(Estudantes!$B$2:$B$501,$A16,Estudantes!$J$2:$J$501,"&lt;&gt;"),""))</f>
        <v/>
      </c>
      <c r="N16" s="12" t="str">
        <f aca="false">IF($A16="","",IFERROR(AVERAGEIFS(Estudantes!$K$2:$K$501,Estudantes!$B$2:$B$501,$A16),""))</f>
        <v/>
      </c>
      <c r="O16" s="12" t="str">
        <f aca="false">IF($A16="","",IFERROR(AVERAGEIFS(Estudantes!$L$2:$L$501,Estudantes!$B$2:$B$501,$A16),""))</f>
        <v/>
      </c>
    </row>
    <row r="17" customFormat="false" ht="15" hidden="false" customHeight="false" outlineLevel="0" collapsed="false">
      <c r="A17" s="9" t="str">
        <f aca="false">IF(Turmas!A17="","",Turmas!A17)</f>
        <v/>
      </c>
      <c r="B17" s="9" t="str">
        <f aca="false">IF(Turmas!B17="","",Turmas!B17)</f>
        <v/>
      </c>
      <c r="C17" s="9" t="str">
        <f aca="false">IF($A17="","",COUNTIFS(Estudantes!$B$2:$B$501,$A17,Estudantes!$C$2:$C$501,"&lt;&gt;"))</f>
        <v/>
      </c>
      <c r="D17" s="9" t="str">
        <f aca="false">IF($A17="","",COUNTIFS(Estudantes!$B$2:$B$501,$A17,Estudantes!$D$2:$D$501,"&lt;&gt;"))</f>
        <v/>
      </c>
      <c r="E17" s="9" t="str">
        <f aca="false">IF($A17="","",COUNTIFS(Estudantes!$B$2:$B$501,$A17,Estudantes!$C$2:$C$501,"&lt;&gt;",Estudantes!$D$2:$D$501,"&lt;&gt;"))</f>
        <v/>
      </c>
      <c r="F17" s="10" t="str">
        <f aca="false">IF($A17="","",IFERROR(AVERAGEIFS(Estudantes!$F$2:$F$501,Estudantes!$B$2:$B$501,$A17),""))</f>
        <v/>
      </c>
      <c r="G17" s="10" t="str">
        <f aca="false">IF($A17="","",IFERROR(AVERAGEIFS(Estudantes!$G$2:$G$501,Estudantes!$B$2:$B$501,$A17),""))</f>
        <v/>
      </c>
      <c r="H17" s="10" t="str">
        <f aca="false">IF(OR(F17="",G17=""),"",G17-F17)</f>
        <v/>
      </c>
      <c r="I17" s="11" t="str">
        <f aca="false">IF(OR(F17="",G17=""),"",IFERROR((G17-F17)/(1-F17),""))</f>
        <v/>
      </c>
      <c r="J17" s="9" t="str">
        <f aca="false">IF(I17="","",IF(I17&lt;0.3,"Baixo",IF(I17&lt;=0.7,"Médio","Alto")))</f>
        <v/>
      </c>
      <c r="K17" s="10" t="str">
        <f aca="false">IF(OR($A17="",D17=0,D17=""),"",COUNTIFS(Estudantes!$B$2:$B$501,$A17,Estudantes!$G$2:$G$501,"&gt;=0.7")/D17)</f>
        <v/>
      </c>
      <c r="L17" s="10" t="str">
        <f aca="false">IF($A17="","",IFERROR(COUNTIFS(Estudantes!$B$2:$B$501,$A17,Estudantes!$I$2:$I$501,"&gt;=2")/COUNTIFS(Estudantes!$B$2:$B$501,$A17,Estudantes!$I$2:$I$501,"&lt;&gt;"),""))</f>
        <v/>
      </c>
      <c r="M17" s="10" t="str">
        <f aca="false">IF($A17="","",IFERROR(COUNTIFS(Estudantes!$B$2:$B$501,$A17,Estudantes!$J$2:$J$501,"&gt;=2")/COUNTIFS(Estudantes!$B$2:$B$501,$A17,Estudantes!$J$2:$J$501,"&lt;&gt;"),""))</f>
        <v/>
      </c>
      <c r="N17" s="12" t="str">
        <f aca="false">IF($A17="","",IFERROR(AVERAGEIFS(Estudantes!$K$2:$K$501,Estudantes!$B$2:$B$501,$A17),""))</f>
        <v/>
      </c>
      <c r="O17" s="12" t="str">
        <f aca="false">IF($A17="","",IFERROR(AVERAGEIFS(Estudantes!$L$2:$L$501,Estudantes!$B$2:$B$501,$A17),""))</f>
        <v/>
      </c>
    </row>
    <row r="18" customFormat="false" ht="15" hidden="false" customHeight="false" outlineLevel="0" collapsed="false">
      <c r="A18" s="9" t="str">
        <f aca="false">IF(Turmas!A18="","",Turmas!A18)</f>
        <v/>
      </c>
      <c r="B18" s="9" t="str">
        <f aca="false">IF(Turmas!B18="","",Turmas!B18)</f>
        <v/>
      </c>
      <c r="C18" s="9" t="str">
        <f aca="false">IF($A18="","",COUNTIFS(Estudantes!$B$2:$B$501,$A18,Estudantes!$C$2:$C$501,"&lt;&gt;"))</f>
        <v/>
      </c>
      <c r="D18" s="9" t="str">
        <f aca="false">IF($A18="","",COUNTIFS(Estudantes!$B$2:$B$501,$A18,Estudantes!$D$2:$D$501,"&lt;&gt;"))</f>
        <v/>
      </c>
      <c r="E18" s="9" t="str">
        <f aca="false">IF($A18="","",COUNTIFS(Estudantes!$B$2:$B$501,$A18,Estudantes!$C$2:$C$501,"&lt;&gt;",Estudantes!$D$2:$D$501,"&lt;&gt;"))</f>
        <v/>
      </c>
      <c r="F18" s="10" t="str">
        <f aca="false">IF($A18="","",IFERROR(AVERAGEIFS(Estudantes!$F$2:$F$501,Estudantes!$B$2:$B$501,$A18),""))</f>
        <v/>
      </c>
      <c r="G18" s="10" t="str">
        <f aca="false">IF($A18="","",IFERROR(AVERAGEIFS(Estudantes!$G$2:$G$501,Estudantes!$B$2:$B$501,$A18),""))</f>
        <v/>
      </c>
      <c r="H18" s="10" t="str">
        <f aca="false">IF(OR(F18="",G18=""),"",G18-F18)</f>
        <v/>
      </c>
      <c r="I18" s="11" t="str">
        <f aca="false">IF(OR(F18="",G18=""),"",IFERROR((G18-F18)/(1-F18),""))</f>
        <v/>
      </c>
      <c r="J18" s="9" t="str">
        <f aca="false">IF(I18="","",IF(I18&lt;0.3,"Baixo",IF(I18&lt;=0.7,"Médio","Alto")))</f>
        <v/>
      </c>
      <c r="K18" s="10" t="str">
        <f aca="false">IF(OR($A18="",D18=0,D18=""),"",COUNTIFS(Estudantes!$B$2:$B$501,$A18,Estudantes!$G$2:$G$501,"&gt;=0.7")/D18)</f>
        <v/>
      </c>
      <c r="L18" s="10" t="str">
        <f aca="false">IF($A18="","",IFERROR(COUNTIFS(Estudantes!$B$2:$B$501,$A18,Estudantes!$I$2:$I$501,"&gt;=2")/COUNTIFS(Estudantes!$B$2:$B$501,$A18,Estudantes!$I$2:$I$501,"&lt;&gt;"),""))</f>
        <v/>
      </c>
      <c r="M18" s="10" t="str">
        <f aca="false">IF($A18="","",IFERROR(COUNTIFS(Estudantes!$B$2:$B$501,$A18,Estudantes!$J$2:$J$501,"&gt;=2")/COUNTIFS(Estudantes!$B$2:$B$501,$A18,Estudantes!$J$2:$J$501,"&lt;&gt;"),""))</f>
        <v/>
      </c>
      <c r="N18" s="12" t="str">
        <f aca="false">IF($A18="","",IFERROR(AVERAGEIFS(Estudantes!$K$2:$K$501,Estudantes!$B$2:$B$501,$A18),""))</f>
        <v/>
      </c>
      <c r="O18" s="12" t="str">
        <f aca="false">IF($A18="","",IFERROR(AVERAGEIFS(Estudantes!$L$2:$L$501,Estudantes!$B$2:$B$501,$A18),""))</f>
        <v/>
      </c>
    </row>
    <row r="19" customFormat="false" ht="15" hidden="false" customHeight="false" outlineLevel="0" collapsed="false">
      <c r="A19" s="9" t="str">
        <f aca="false">IF(Turmas!A19="","",Turmas!A19)</f>
        <v/>
      </c>
      <c r="B19" s="9" t="str">
        <f aca="false">IF(Turmas!B19="","",Turmas!B19)</f>
        <v/>
      </c>
      <c r="C19" s="9" t="str">
        <f aca="false">IF($A19="","",COUNTIFS(Estudantes!$B$2:$B$501,$A19,Estudantes!$C$2:$C$501,"&lt;&gt;"))</f>
        <v/>
      </c>
      <c r="D19" s="9" t="str">
        <f aca="false">IF($A19="","",COUNTIFS(Estudantes!$B$2:$B$501,$A19,Estudantes!$D$2:$D$501,"&lt;&gt;"))</f>
        <v/>
      </c>
      <c r="E19" s="9" t="str">
        <f aca="false">IF($A19="","",COUNTIFS(Estudantes!$B$2:$B$501,$A19,Estudantes!$C$2:$C$501,"&lt;&gt;",Estudantes!$D$2:$D$501,"&lt;&gt;"))</f>
        <v/>
      </c>
      <c r="F19" s="10" t="str">
        <f aca="false">IF($A19="","",IFERROR(AVERAGEIFS(Estudantes!$F$2:$F$501,Estudantes!$B$2:$B$501,$A19),""))</f>
        <v/>
      </c>
      <c r="G19" s="10" t="str">
        <f aca="false">IF($A19="","",IFERROR(AVERAGEIFS(Estudantes!$G$2:$G$501,Estudantes!$B$2:$B$501,$A19),""))</f>
        <v/>
      </c>
      <c r="H19" s="10" t="str">
        <f aca="false">IF(OR(F19="",G19=""),"",G19-F19)</f>
        <v/>
      </c>
      <c r="I19" s="11" t="str">
        <f aca="false">IF(OR(F19="",G19=""),"",IFERROR((G19-F19)/(1-F19),""))</f>
        <v/>
      </c>
      <c r="J19" s="9" t="str">
        <f aca="false">IF(I19="","",IF(I19&lt;0.3,"Baixo",IF(I19&lt;=0.7,"Médio","Alto")))</f>
        <v/>
      </c>
      <c r="K19" s="10" t="str">
        <f aca="false">IF(OR($A19="",D19=0,D19=""),"",COUNTIFS(Estudantes!$B$2:$B$501,$A19,Estudantes!$G$2:$G$501,"&gt;=0.7")/D19)</f>
        <v/>
      </c>
      <c r="L19" s="10" t="str">
        <f aca="false">IF($A19="","",IFERROR(COUNTIFS(Estudantes!$B$2:$B$501,$A19,Estudantes!$I$2:$I$501,"&gt;=2")/COUNTIFS(Estudantes!$B$2:$B$501,$A19,Estudantes!$I$2:$I$501,"&lt;&gt;"),""))</f>
        <v/>
      </c>
      <c r="M19" s="10" t="str">
        <f aca="false">IF($A19="","",IFERROR(COUNTIFS(Estudantes!$B$2:$B$501,$A19,Estudantes!$J$2:$J$501,"&gt;=2")/COUNTIFS(Estudantes!$B$2:$B$501,$A19,Estudantes!$J$2:$J$501,"&lt;&gt;"),""))</f>
        <v/>
      </c>
      <c r="N19" s="12" t="str">
        <f aca="false">IF($A19="","",IFERROR(AVERAGEIFS(Estudantes!$K$2:$K$501,Estudantes!$B$2:$B$501,$A19),""))</f>
        <v/>
      </c>
      <c r="O19" s="12" t="str">
        <f aca="false">IF($A19="","",IFERROR(AVERAGEIFS(Estudantes!$L$2:$L$501,Estudantes!$B$2:$B$501,$A19),""))</f>
        <v/>
      </c>
    </row>
    <row r="20" customFormat="false" ht="15" hidden="false" customHeight="false" outlineLevel="0" collapsed="false">
      <c r="A20" s="9" t="str">
        <f aca="false">IF(Turmas!A20="","",Turmas!A20)</f>
        <v/>
      </c>
      <c r="B20" s="9" t="str">
        <f aca="false">IF(Turmas!B20="","",Turmas!B20)</f>
        <v/>
      </c>
      <c r="C20" s="9" t="str">
        <f aca="false">IF($A20="","",COUNTIFS(Estudantes!$B$2:$B$501,$A20,Estudantes!$C$2:$C$501,"&lt;&gt;"))</f>
        <v/>
      </c>
      <c r="D20" s="9" t="str">
        <f aca="false">IF($A20="","",COUNTIFS(Estudantes!$B$2:$B$501,$A20,Estudantes!$D$2:$D$501,"&lt;&gt;"))</f>
        <v/>
      </c>
      <c r="E20" s="9" t="str">
        <f aca="false">IF($A20="","",COUNTIFS(Estudantes!$B$2:$B$501,$A20,Estudantes!$C$2:$C$501,"&lt;&gt;",Estudantes!$D$2:$D$501,"&lt;&gt;"))</f>
        <v/>
      </c>
      <c r="F20" s="10" t="str">
        <f aca="false">IF($A20="","",IFERROR(AVERAGEIFS(Estudantes!$F$2:$F$501,Estudantes!$B$2:$B$501,$A20),""))</f>
        <v/>
      </c>
      <c r="G20" s="10" t="str">
        <f aca="false">IF($A20="","",IFERROR(AVERAGEIFS(Estudantes!$G$2:$G$501,Estudantes!$B$2:$B$501,$A20),""))</f>
        <v/>
      </c>
      <c r="H20" s="10" t="str">
        <f aca="false">IF(OR(F20="",G20=""),"",G20-F20)</f>
        <v/>
      </c>
      <c r="I20" s="11" t="str">
        <f aca="false">IF(OR(F20="",G20=""),"",IFERROR((G20-F20)/(1-F20),""))</f>
        <v/>
      </c>
      <c r="J20" s="9" t="str">
        <f aca="false">IF(I20="","",IF(I20&lt;0.3,"Baixo",IF(I20&lt;=0.7,"Médio","Alto")))</f>
        <v/>
      </c>
      <c r="K20" s="10" t="str">
        <f aca="false">IF(OR($A20="",D20=0,D20=""),"",COUNTIFS(Estudantes!$B$2:$B$501,$A20,Estudantes!$G$2:$G$501,"&gt;=0.7")/D20)</f>
        <v/>
      </c>
      <c r="L20" s="10" t="str">
        <f aca="false">IF($A20="","",IFERROR(COUNTIFS(Estudantes!$B$2:$B$501,$A20,Estudantes!$I$2:$I$501,"&gt;=2")/COUNTIFS(Estudantes!$B$2:$B$501,$A20,Estudantes!$I$2:$I$501,"&lt;&gt;"),""))</f>
        <v/>
      </c>
      <c r="M20" s="10" t="str">
        <f aca="false">IF($A20="","",IFERROR(COUNTIFS(Estudantes!$B$2:$B$501,$A20,Estudantes!$J$2:$J$501,"&gt;=2")/COUNTIFS(Estudantes!$B$2:$B$501,$A20,Estudantes!$J$2:$J$501,"&lt;&gt;"),""))</f>
        <v/>
      </c>
      <c r="N20" s="12" t="str">
        <f aca="false">IF($A20="","",IFERROR(AVERAGEIFS(Estudantes!$K$2:$K$501,Estudantes!$B$2:$B$501,$A20),""))</f>
        <v/>
      </c>
      <c r="O20" s="12" t="str">
        <f aca="false">IF($A20="","",IFERROR(AVERAGEIFS(Estudantes!$L$2:$L$501,Estudantes!$B$2:$B$501,$A20),""))</f>
        <v/>
      </c>
    </row>
    <row r="21" customFormat="false" ht="15" hidden="false" customHeight="false" outlineLevel="0" collapsed="false">
      <c r="A21" s="9" t="str">
        <f aca="false">IF(Turmas!A21="","",Turmas!A21)</f>
        <v/>
      </c>
      <c r="B21" s="9" t="str">
        <f aca="false">IF(Turmas!B21="","",Turmas!B21)</f>
        <v/>
      </c>
      <c r="C21" s="9" t="str">
        <f aca="false">IF($A21="","",COUNTIFS(Estudantes!$B$2:$B$501,$A21,Estudantes!$C$2:$C$501,"&lt;&gt;"))</f>
        <v/>
      </c>
      <c r="D21" s="9" t="str">
        <f aca="false">IF($A21="","",COUNTIFS(Estudantes!$B$2:$B$501,$A21,Estudantes!$D$2:$D$501,"&lt;&gt;"))</f>
        <v/>
      </c>
      <c r="E21" s="9" t="str">
        <f aca="false">IF($A21="","",COUNTIFS(Estudantes!$B$2:$B$501,$A21,Estudantes!$C$2:$C$501,"&lt;&gt;",Estudantes!$D$2:$D$501,"&lt;&gt;"))</f>
        <v/>
      </c>
      <c r="F21" s="10" t="str">
        <f aca="false">IF($A21="","",IFERROR(AVERAGEIFS(Estudantes!$F$2:$F$501,Estudantes!$B$2:$B$501,$A21),""))</f>
        <v/>
      </c>
      <c r="G21" s="10" t="str">
        <f aca="false">IF($A21="","",IFERROR(AVERAGEIFS(Estudantes!$G$2:$G$501,Estudantes!$B$2:$B$501,$A21),""))</f>
        <v/>
      </c>
      <c r="H21" s="10" t="str">
        <f aca="false">IF(OR(F21="",G21=""),"",G21-F21)</f>
        <v/>
      </c>
      <c r="I21" s="11" t="str">
        <f aca="false">IF(OR(F21="",G21=""),"",IFERROR((G21-F21)/(1-F21),""))</f>
        <v/>
      </c>
      <c r="J21" s="9" t="str">
        <f aca="false">IF(I21="","",IF(I21&lt;0.3,"Baixo",IF(I21&lt;=0.7,"Médio","Alto")))</f>
        <v/>
      </c>
      <c r="K21" s="10" t="str">
        <f aca="false">IF(OR($A21="",D21=0,D21=""),"",COUNTIFS(Estudantes!$B$2:$B$501,$A21,Estudantes!$G$2:$G$501,"&gt;=0.7")/D21)</f>
        <v/>
      </c>
      <c r="L21" s="10" t="str">
        <f aca="false">IF($A21="","",IFERROR(COUNTIFS(Estudantes!$B$2:$B$501,$A21,Estudantes!$I$2:$I$501,"&gt;=2")/COUNTIFS(Estudantes!$B$2:$B$501,$A21,Estudantes!$I$2:$I$501,"&lt;&gt;"),""))</f>
        <v/>
      </c>
      <c r="M21" s="10" t="str">
        <f aca="false">IF($A21="","",IFERROR(COUNTIFS(Estudantes!$B$2:$B$501,$A21,Estudantes!$J$2:$J$501,"&gt;=2")/COUNTIFS(Estudantes!$B$2:$B$501,$A21,Estudantes!$J$2:$J$501,"&lt;&gt;"),""))</f>
        <v/>
      </c>
      <c r="N21" s="12" t="str">
        <f aca="false">IF($A21="","",IFERROR(AVERAGEIFS(Estudantes!$K$2:$K$501,Estudantes!$B$2:$B$501,$A21),""))</f>
        <v/>
      </c>
      <c r="O21" s="12" t="str">
        <f aca="false">IF($A21="","",IFERROR(AVERAGEIFS(Estudantes!$L$2:$L$501,Estudantes!$B$2:$B$501,$A21),""))</f>
        <v/>
      </c>
    </row>
    <row r="22" customFormat="false" ht="15" hidden="false" customHeight="false" outlineLevel="0" collapsed="false">
      <c r="A22" s="9" t="str">
        <f aca="false">IF(Turmas!A22="","",Turmas!A22)</f>
        <v/>
      </c>
      <c r="B22" s="9" t="str">
        <f aca="false">IF(Turmas!B22="","",Turmas!B22)</f>
        <v/>
      </c>
      <c r="C22" s="9" t="str">
        <f aca="false">IF($A22="","",COUNTIFS(Estudantes!$B$2:$B$501,$A22,Estudantes!$C$2:$C$501,"&lt;&gt;"))</f>
        <v/>
      </c>
      <c r="D22" s="9" t="str">
        <f aca="false">IF($A22="","",COUNTIFS(Estudantes!$B$2:$B$501,$A22,Estudantes!$D$2:$D$501,"&lt;&gt;"))</f>
        <v/>
      </c>
      <c r="E22" s="9" t="str">
        <f aca="false">IF($A22="","",COUNTIFS(Estudantes!$B$2:$B$501,$A22,Estudantes!$C$2:$C$501,"&lt;&gt;",Estudantes!$D$2:$D$501,"&lt;&gt;"))</f>
        <v/>
      </c>
      <c r="F22" s="10" t="str">
        <f aca="false">IF($A22="","",IFERROR(AVERAGEIFS(Estudantes!$F$2:$F$501,Estudantes!$B$2:$B$501,$A22),""))</f>
        <v/>
      </c>
      <c r="G22" s="10" t="str">
        <f aca="false">IF($A22="","",IFERROR(AVERAGEIFS(Estudantes!$G$2:$G$501,Estudantes!$B$2:$B$501,$A22),""))</f>
        <v/>
      </c>
      <c r="H22" s="10" t="str">
        <f aca="false">IF(OR(F22="",G22=""),"",G22-F22)</f>
        <v/>
      </c>
      <c r="I22" s="11" t="str">
        <f aca="false">IF(OR(F22="",G22=""),"",IFERROR((G22-F22)/(1-F22),""))</f>
        <v/>
      </c>
      <c r="J22" s="9" t="str">
        <f aca="false">IF(I22="","",IF(I22&lt;0.3,"Baixo",IF(I22&lt;=0.7,"Médio","Alto")))</f>
        <v/>
      </c>
      <c r="K22" s="10" t="str">
        <f aca="false">IF(OR($A22="",D22=0,D22=""),"",COUNTIFS(Estudantes!$B$2:$B$501,$A22,Estudantes!$G$2:$G$501,"&gt;=0.7")/D22)</f>
        <v/>
      </c>
      <c r="L22" s="10" t="str">
        <f aca="false">IF($A22="","",IFERROR(COUNTIFS(Estudantes!$B$2:$B$501,$A22,Estudantes!$I$2:$I$501,"&gt;=2")/COUNTIFS(Estudantes!$B$2:$B$501,$A22,Estudantes!$I$2:$I$501,"&lt;&gt;"),""))</f>
        <v/>
      </c>
      <c r="M22" s="10" t="str">
        <f aca="false">IF($A22="","",IFERROR(COUNTIFS(Estudantes!$B$2:$B$501,$A22,Estudantes!$J$2:$J$501,"&gt;=2")/COUNTIFS(Estudantes!$B$2:$B$501,$A22,Estudantes!$J$2:$J$501,"&lt;&gt;"),""))</f>
        <v/>
      </c>
      <c r="N22" s="12" t="str">
        <f aca="false">IF($A22="","",IFERROR(AVERAGEIFS(Estudantes!$K$2:$K$501,Estudantes!$B$2:$B$501,$A22),""))</f>
        <v/>
      </c>
      <c r="O22" s="12" t="str">
        <f aca="false">IF($A22="","",IFERROR(AVERAGEIFS(Estudantes!$L$2:$L$501,Estudantes!$B$2:$B$501,$A22),""))</f>
        <v/>
      </c>
    </row>
    <row r="23" customFormat="false" ht="15" hidden="false" customHeight="false" outlineLevel="0" collapsed="false">
      <c r="A23" s="9" t="str">
        <f aca="false">IF(Turmas!A23="","",Turmas!A23)</f>
        <v/>
      </c>
      <c r="B23" s="9" t="str">
        <f aca="false">IF(Turmas!B23="","",Turmas!B23)</f>
        <v/>
      </c>
      <c r="C23" s="9" t="str">
        <f aca="false">IF($A23="","",COUNTIFS(Estudantes!$B$2:$B$501,$A23,Estudantes!$C$2:$C$501,"&lt;&gt;"))</f>
        <v/>
      </c>
      <c r="D23" s="9" t="str">
        <f aca="false">IF($A23="","",COUNTIFS(Estudantes!$B$2:$B$501,$A23,Estudantes!$D$2:$D$501,"&lt;&gt;"))</f>
        <v/>
      </c>
      <c r="E23" s="9" t="str">
        <f aca="false">IF($A23="","",COUNTIFS(Estudantes!$B$2:$B$501,$A23,Estudantes!$C$2:$C$501,"&lt;&gt;",Estudantes!$D$2:$D$501,"&lt;&gt;"))</f>
        <v/>
      </c>
      <c r="F23" s="10" t="str">
        <f aca="false">IF($A23="","",IFERROR(AVERAGEIFS(Estudantes!$F$2:$F$501,Estudantes!$B$2:$B$501,$A23),""))</f>
        <v/>
      </c>
      <c r="G23" s="10" t="str">
        <f aca="false">IF($A23="","",IFERROR(AVERAGEIFS(Estudantes!$G$2:$G$501,Estudantes!$B$2:$B$501,$A23),""))</f>
        <v/>
      </c>
      <c r="H23" s="10" t="str">
        <f aca="false">IF(OR(F23="",G23=""),"",G23-F23)</f>
        <v/>
      </c>
      <c r="I23" s="11" t="str">
        <f aca="false">IF(OR(F23="",G23=""),"",IFERROR((G23-F23)/(1-F23),""))</f>
        <v/>
      </c>
      <c r="J23" s="9" t="str">
        <f aca="false">IF(I23="","",IF(I23&lt;0.3,"Baixo",IF(I23&lt;=0.7,"Médio","Alto")))</f>
        <v/>
      </c>
      <c r="K23" s="10" t="str">
        <f aca="false">IF(OR($A23="",D23=0,D23=""),"",COUNTIFS(Estudantes!$B$2:$B$501,$A23,Estudantes!$G$2:$G$501,"&gt;=0.7")/D23)</f>
        <v/>
      </c>
      <c r="L23" s="10" t="str">
        <f aca="false">IF($A23="","",IFERROR(COUNTIFS(Estudantes!$B$2:$B$501,$A23,Estudantes!$I$2:$I$501,"&gt;=2")/COUNTIFS(Estudantes!$B$2:$B$501,$A23,Estudantes!$I$2:$I$501,"&lt;&gt;"),""))</f>
        <v/>
      </c>
      <c r="M23" s="10" t="str">
        <f aca="false">IF($A23="","",IFERROR(COUNTIFS(Estudantes!$B$2:$B$501,$A23,Estudantes!$J$2:$J$501,"&gt;=2")/COUNTIFS(Estudantes!$B$2:$B$501,$A23,Estudantes!$J$2:$J$501,"&lt;&gt;"),""))</f>
        <v/>
      </c>
      <c r="N23" s="12" t="str">
        <f aca="false">IF($A23="","",IFERROR(AVERAGEIFS(Estudantes!$K$2:$K$501,Estudantes!$B$2:$B$501,$A23),""))</f>
        <v/>
      </c>
      <c r="O23" s="12" t="str">
        <f aca="false">IF($A23="","",IFERROR(AVERAGEIFS(Estudantes!$L$2:$L$501,Estudantes!$B$2:$B$501,$A23),""))</f>
        <v/>
      </c>
    </row>
    <row r="24" customFormat="false" ht="15" hidden="false" customHeight="false" outlineLevel="0" collapsed="false">
      <c r="A24" s="9" t="str">
        <f aca="false">IF(Turmas!A24="","",Turmas!A24)</f>
        <v/>
      </c>
      <c r="B24" s="9" t="str">
        <f aca="false">IF(Turmas!B24="","",Turmas!B24)</f>
        <v/>
      </c>
      <c r="C24" s="9" t="str">
        <f aca="false">IF($A24="","",COUNTIFS(Estudantes!$B$2:$B$501,$A24,Estudantes!$C$2:$C$501,"&lt;&gt;"))</f>
        <v/>
      </c>
      <c r="D24" s="9" t="str">
        <f aca="false">IF($A24="","",COUNTIFS(Estudantes!$B$2:$B$501,$A24,Estudantes!$D$2:$D$501,"&lt;&gt;"))</f>
        <v/>
      </c>
      <c r="E24" s="9" t="str">
        <f aca="false">IF($A24="","",COUNTIFS(Estudantes!$B$2:$B$501,$A24,Estudantes!$C$2:$C$501,"&lt;&gt;",Estudantes!$D$2:$D$501,"&lt;&gt;"))</f>
        <v/>
      </c>
      <c r="F24" s="10" t="str">
        <f aca="false">IF($A24="","",IFERROR(AVERAGEIFS(Estudantes!$F$2:$F$501,Estudantes!$B$2:$B$501,$A24),""))</f>
        <v/>
      </c>
      <c r="G24" s="10" t="str">
        <f aca="false">IF($A24="","",IFERROR(AVERAGEIFS(Estudantes!$G$2:$G$501,Estudantes!$B$2:$B$501,$A24),""))</f>
        <v/>
      </c>
      <c r="H24" s="10" t="str">
        <f aca="false">IF(OR(F24="",G24=""),"",G24-F24)</f>
        <v/>
      </c>
      <c r="I24" s="11" t="str">
        <f aca="false">IF(OR(F24="",G24=""),"",IFERROR((G24-F24)/(1-F24),""))</f>
        <v/>
      </c>
      <c r="J24" s="9" t="str">
        <f aca="false">IF(I24="","",IF(I24&lt;0.3,"Baixo",IF(I24&lt;=0.7,"Médio","Alto")))</f>
        <v/>
      </c>
      <c r="K24" s="10" t="str">
        <f aca="false">IF(OR($A24="",D24=0,D24=""),"",COUNTIFS(Estudantes!$B$2:$B$501,$A24,Estudantes!$G$2:$G$501,"&gt;=0.7")/D24)</f>
        <v/>
      </c>
      <c r="L24" s="10" t="str">
        <f aca="false">IF($A24="","",IFERROR(COUNTIFS(Estudantes!$B$2:$B$501,$A24,Estudantes!$I$2:$I$501,"&gt;=2")/COUNTIFS(Estudantes!$B$2:$B$501,$A24,Estudantes!$I$2:$I$501,"&lt;&gt;"),""))</f>
        <v/>
      </c>
      <c r="M24" s="10" t="str">
        <f aca="false">IF($A24="","",IFERROR(COUNTIFS(Estudantes!$B$2:$B$501,$A24,Estudantes!$J$2:$J$501,"&gt;=2")/COUNTIFS(Estudantes!$B$2:$B$501,$A24,Estudantes!$J$2:$J$501,"&lt;&gt;"),""))</f>
        <v/>
      </c>
      <c r="N24" s="12" t="str">
        <f aca="false">IF($A24="","",IFERROR(AVERAGEIFS(Estudantes!$K$2:$K$501,Estudantes!$B$2:$B$501,$A24),""))</f>
        <v/>
      </c>
      <c r="O24" s="12" t="str">
        <f aca="false">IF($A24="","",IFERROR(AVERAGEIFS(Estudantes!$L$2:$L$501,Estudantes!$B$2:$B$501,$A24),""))</f>
        <v/>
      </c>
    </row>
    <row r="25" customFormat="false" ht="15" hidden="false" customHeight="false" outlineLevel="0" collapsed="false">
      <c r="A25" s="9" t="str">
        <f aca="false">IF(Turmas!A25="","",Turmas!A25)</f>
        <v/>
      </c>
      <c r="B25" s="9" t="str">
        <f aca="false">IF(Turmas!B25="","",Turmas!B25)</f>
        <v/>
      </c>
      <c r="C25" s="9" t="str">
        <f aca="false">IF($A25="","",COUNTIFS(Estudantes!$B$2:$B$501,$A25,Estudantes!$C$2:$C$501,"&lt;&gt;"))</f>
        <v/>
      </c>
      <c r="D25" s="9" t="str">
        <f aca="false">IF($A25="","",COUNTIFS(Estudantes!$B$2:$B$501,$A25,Estudantes!$D$2:$D$501,"&lt;&gt;"))</f>
        <v/>
      </c>
      <c r="E25" s="9" t="str">
        <f aca="false">IF($A25="","",COUNTIFS(Estudantes!$B$2:$B$501,$A25,Estudantes!$C$2:$C$501,"&lt;&gt;",Estudantes!$D$2:$D$501,"&lt;&gt;"))</f>
        <v/>
      </c>
      <c r="F25" s="10" t="str">
        <f aca="false">IF($A25="","",IFERROR(AVERAGEIFS(Estudantes!$F$2:$F$501,Estudantes!$B$2:$B$501,$A25),""))</f>
        <v/>
      </c>
      <c r="G25" s="10" t="str">
        <f aca="false">IF($A25="","",IFERROR(AVERAGEIFS(Estudantes!$G$2:$G$501,Estudantes!$B$2:$B$501,$A25),""))</f>
        <v/>
      </c>
      <c r="H25" s="10" t="str">
        <f aca="false">IF(OR(F25="",G25=""),"",G25-F25)</f>
        <v/>
      </c>
      <c r="I25" s="11" t="str">
        <f aca="false">IF(OR(F25="",G25=""),"",IFERROR((G25-F25)/(1-F25),""))</f>
        <v/>
      </c>
      <c r="J25" s="9" t="str">
        <f aca="false">IF(I25="","",IF(I25&lt;0.3,"Baixo",IF(I25&lt;=0.7,"Médio","Alto")))</f>
        <v/>
      </c>
      <c r="K25" s="10" t="str">
        <f aca="false">IF(OR($A25="",D25=0,D25=""),"",COUNTIFS(Estudantes!$B$2:$B$501,$A25,Estudantes!$G$2:$G$501,"&gt;=0.7")/D25)</f>
        <v/>
      </c>
      <c r="L25" s="10" t="str">
        <f aca="false">IF($A25="","",IFERROR(COUNTIFS(Estudantes!$B$2:$B$501,$A25,Estudantes!$I$2:$I$501,"&gt;=2")/COUNTIFS(Estudantes!$B$2:$B$501,$A25,Estudantes!$I$2:$I$501,"&lt;&gt;"),""))</f>
        <v/>
      </c>
      <c r="M25" s="10" t="str">
        <f aca="false">IF($A25="","",IFERROR(COUNTIFS(Estudantes!$B$2:$B$501,$A25,Estudantes!$J$2:$J$501,"&gt;=2")/COUNTIFS(Estudantes!$B$2:$B$501,$A25,Estudantes!$J$2:$J$501,"&lt;&gt;"),""))</f>
        <v/>
      </c>
      <c r="N25" s="12" t="str">
        <f aca="false">IF($A25="","",IFERROR(AVERAGEIFS(Estudantes!$K$2:$K$501,Estudantes!$B$2:$B$501,$A25),""))</f>
        <v/>
      </c>
      <c r="O25" s="12" t="str">
        <f aca="false">IF($A25="","",IFERROR(AVERAGEIFS(Estudantes!$L$2:$L$501,Estudantes!$B$2:$B$501,$A25),""))</f>
        <v/>
      </c>
    </row>
    <row r="26" customFormat="false" ht="15" hidden="false" customHeight="false" outlineLevel="0" collapsed="false">
      <c r="A26" s="9" t="str">
        <f aca="false">IF(Turmas!A26="","",Turmas!A26)</f>
        <v/>
      </c>
      <c r="B26" s="9" t="str">
        <f aca="false">IF(Turmas!B26="","",Turmas!B26)</f>
        <v/>
      </c>
      <c r="C26" s="9" t="str">
        <f aca="false">IF($A26="","",COUNTIFS(Estudantes!$B$2:$B$501,$A26,Estudantes!$C$2:$C$501,"&lt;&gt;"))</f>
        <v/>
      </c>
      <c r="D26" s="9" t="str">
        <f aca="false">IF($A26="","",COUNTIFS(Estudantes!$B$2:$B$501,$A26,Estudantes!$D$2:$D$501,"&lt;&gt;"))</f>
        <v/>
      </c>
      <c r="E26" s="9" t="str">
        <f aca="false">IF($A26="","",COUNTIFS(Estudantes!$B$2:$B$501,$A26,Estudantes!$C$2:$C$501,"&lt;&gt;",Estudantes!$D$2:$D$501,"&lt;&gt;"))</f>
        <v/>
      </c>
      <c r="F26" s="10" t="str">
        <f aca="false">IF($A26="","",IFERROR(AVERAGEIFS(Estudantes!$F$2:$F$501,Estudantes!$B$2:$B$501,$A26),""))</f>
        <v/>
      </c>
      <c r="G26" s="10" t="str">
        <f aca="false">IF($A26="","",IFERROR(AVERAGEIFS(Estudantes!$G$2:$G$501,Estudantes!$B$2:$B$501,$A26),""))</f>
        <v/>
      </c>
      <c r="H26" s="10" t="str">
        <f aca="false">IF(OR(F26="",G26=""),"",G26-F26)</f>
        <v/>
      </c>
      <c r="I26" s="11" t="str">
        <f aca="false">IF(OR(F26="",G26=""),"",IFERROR((G26-F26)/(1-F26),""))</f>
        <v/>
      </c>
      <c r="J26" s="9" t="str">
        <f aca="false">IF(I26="","",IF(I26&lt;0.3,"Baixo",IF(I26&lt;=0.7,"Médio","Alto")))</f>
        <v/>
      </c>
      <c r="K26" s="10" t="str">
        <f aca="false">IF(OR($A26="",D26=0,D26=""),"",COUNTIFS(Estudantes!$B$2:$B$501,$A26,Estudantes!$G$2:$G$501,"&gt;=0.7")/D26)</f>
        <v/>
      </c>
      <c r="L26" s="10" t="str">
        <f aca="false">IF($A26="","",IFERROR(COUNTIFS(Estudantes!$B$2:$B$501,$A26,Estudantes!$I$2:$I$501,"&gt;=2")/COUNTIFS(Estudantes!$B$2:$B$501,$A26,Estudantes!$I$2:$I$501,"&lt;&gt;"),""))</f>
        <v/>
      </c>
      <c r="M26" s="10" t="str">
        <f aca="false">IF($A26="","",IFERROR(COUNTIFS(Estudantes!$B$2:$B$501,$A26,Estudantes!$J$2:$J$501,"&gt;=2")/COUNTIFS(Estudantes!$B$2:$B$501,$A26,Estudantes!$J$2:$J$501,"&lt;&gt;"),""))</f>
        <v/>
      </c>
      <c r="N26" s="12" t="str">
        <f aca="false">IF($A26="","",IFERROR(AVERAGEIFS(Estudantes!$K$2:$K$501,Estudantes!$B$2:$B$501,$A26),""))</f>
        <v/>
      </c>
      <c r="O26" s="12" t="str">
        <f aca="false">IF($A26="","",IFERROR(AVERAGEIFS(Estudantes!$L$2:$L$501,Estudantes!$B$2:$B$501,$A26),""))</f>
        <v/>
      </c>
    </row>
    <row r="27" customFormat="false" ht="15" hidden="false" customHeight="false" outlineLevel="0" collapsed="false">
      <c r="A27" s="9" t="str">
        <f aca="false">IF(Turmas!A27="","",Turmas!A27)</f>
        <v/>
      </c>
      <c r="B27" s="9" t="str">
        <f aca="false">IF(Turmas!B27="","",Turmas!B27)</f>
        <v/>
      </c>
      <c r="C27" s="9" t="str">
        <f aca="false">IF($A27="","",COUNTIFS(Estudantes!$B$2:$B$501,$A27,Estudantes!$C$2:$C$501,"&lt;&gt;"))</f>
        <v/>
      </c>
      <c r="D27" s="9" t="str">
        <f aca="false">IF($A27="","",COUNTIFS(Estudantes!$B$2:$B$501,$A27,Estudantes!$D$2:$D$501,"&lt;&gt;"))</f>
        <v/>
      </c>
      <c r="E27" s="9" t="str">
        <f aca="false">IF($A27="","",COUNTIFS(Estudantes!$B$2:$B$501,$A27,Estudantes!$C$2:$C$501,"&lt;&gt;",Estudantes!$D$2:$D$501,"&lt;&gt;"))</f>
        <v/>
      </c>
      <c r="F27" s="10" t="str">
        <f aca="false">IF($A27="","",IFERROR(AVERAGEIFS(Estudantes!$F$2:$F$501,Estudantes!$B$2:$B$501,$A27),""))</f>
        <v/>
      </c>
      <c r="G27" s="10" t="str">
        <f aca="false">IF($A27="","",IFERROR(AVERAGEIFS(Estudantes!$G$2:$G$501,Estudantes!$B$2:$B$501,$A27),""))</f>
        <v/>
      </c>
      <c r="H27" s="10" t="str">
        <f aca="false">IF(OR(F27="",G27=""),"",G27-F27)</f>
        <v/>
      </c>
      <c r="I27" s="11" t="str">
        <f aca="false">IF(OR(F27="",G27=""),"",IFERROR((G27-F27)/(1-F27),""))</f>
        <v/>
      </c>
      <c r="J27" s="9" t="str">
        <f aca="false">IF(I27="","",IF(I27&lt;0.3,"Baixo",IF(I27&lt;=0.7,"Médio","Alto")))</f>
        <v/>
      </c>
      <c r="K27" s="10" t="str">
        <f aca="false">IF(OR($A27="",D27=0,D27=""),"",COUNTIFS(Estudantes!$B$2:$B$501,$A27,Estudantes!$G$2:$G$501,"&gt;=0.7")/D27)</f>
        <v/>
      </c>
      <c r="L27" s="10" t="str">
        <f aca="false">IF($A27="","",IFERROR(COUNTIFS(Estudantes!$B$2:$B$501,$A27,Estudantes!$I$2:$I$501,"&gt;=2")/COUNTIFS(Estudantes!$B$2:$B$501,$A27,Estudantes!$I$2:$I$501,"&lt;&gt;"),""))</f>
        <v/>
      </c>
      <c r="M27" s="10" t="str">
        <f aca="false">IF($A27="","",IFERROR(COUNTIFS(Estudantes!$B$2:$B$501,$A27,Estudantes!$J$2:$J$501,"&gt;=2")/COUNTIFS(Estudantes!$B$2:$B$501,$A27,Estudantes!$J$2:$J$501,"&lt;&gt;"),""))</f>
        <v/>
      </c>
      <c r="N27" s="12" t="str">
        <f aca="false">IF($A27="","",IFERROR(AVERAGEIFS(Estudantes!$K$2:$K$501,Estudantes!$B$2:$B$501,$A27),""))</f>
        <v/>
      </c>
      <c r="O27" s="12" t="str">
        <f aca="false">IF($A27="","",IFERROR(AVERAGEIFS(Estudantes!$L$2:$L$501,Estudantes!$B$2:$B$501,$A27),""))</f>
        <v/>
      </c>
    </row>
    <row r="28" customFormat="false" ht="15" hidden="false" customHeight="false" outlineLevel="0" collapsed="false">
      <c r="A28" s="9" t="str">
        <f aca="false">IF(Turmas!A28="","",Turmas!A28)</f>
        <v/>
      </c>
      <c r="B28" s="9" t="str">
        <f aca="false">IF(Turmas!B28="","",Turmas!B28)</f>
        <v/>
      </c>
      <c r="C28" s="9" t="str">
        <f aca="false">IF($A28="","",COUNTIFS(Estudantes!$B$2:$B$501,$A28,Estudantes!$C$2:$C$501,"&lt;&gt;"))</f>
        <v/>
      </c>
      <c r="D28" s="9" t="str">
        <f aca="false">IF($A28="","",COUNTIFS(Estudantes!$B$2:$B$501,$A28,Estudantes!$D$2:$D$501,"&lt;&gt;"))</f>
        <v/>
      </c>
      <c r="E28" s="9" t="str">
        <f aca="false">IF($A28="","",COUNTIFS(Estudantes!$B$2:$B$501,$A28,Estudantes!$C$2:$C$501,"&lt;&gt;",Estudantes!$D$2:$D$501,"&lt;&gt;"))</f>
        <v/>
      </c>
      <c r="F28" s="10" t="str">
        <f aca="false">IF($A28="","",IFERROR(AVERAGEIFS(Estudantes!$F$2:$F$501,Estudantes!$B$2:$B$501,$A28),""))</f>
        <v/>
      </c>
      <c r="G28" s="10" t="str">
        <f aca="false">IF($A28="","",IFERROR(AVERAGEIFS(Estudantes!$G$2:$G$501,Estudantes!$B$2:$B$501,$A28),""))</f>
        <v/>
      </c>
      <c r="H28" s="10" t="str">
        <f aca="false">IF(OR(F28="",G28=""),"",G28-F28)</f>
        <v/>
      </c>
      <c r="I28" s="11" t="str">
        <f aca="false">IF(OR(F28="",G28=""),"",IFERROR((G28-F28)/(1-F28),""))</f>
        <v/>
      </c>
      <c r="J28" s="9" t="str">
        <f aca="false">IF(I28="","",IF(I28&lt;0.3,"Baixo",IF(I28&lt;=0.7,"Médio","Alto")))</f>
        <v/>
      </c>
      <c r="K28" s="10" t="str">
        <f aca="false">IF(OR($A28="",D28=0,D28=""),"",COUNTIFS(Estudantes!$B$2:$B$501,$A28,Estudantes!$G$2:$G$501,"&gt;=0.7")/D28)</f>
        <v/>
      </c>
      <c r="L28" s="10" t="str">
        <f aca="false">IF($A28="","",IFERROR(COUNTIFS(Estudantes!$B$2:$B$501,$A28,Estudantes!$I$2:$I$501,"&gt;=2")/COUNTIFS(Estudantes!$B$2:$B$501,$A28,Estudantes!$I$2:$I$501,"&lt;&gt;"),""))</f>
        <v/>
      </c>
      <c r="M28" s="10" t="str">
        <f aca="false">IF($A28="","",IFERROR(COUNTIFS(Estudantes!$B$2:$B$501,$A28,Estudantes!$J$2:$J$501,"&gt;=2")/COUNTIFS(Estudantes!$B$2:$B$501,$A28,Estudantes!$J$2:$J$501,"&lt;&gt;"),""))</f>
        <v/>
      </c>
      <c r="N28" s="12" t="str">
        <f aca="false">IF($A28="","",IFERROR(AVERAGEIFS(Estudantes!$K$2:$K$501,Estudantes!$B$2:$B$501,$A28),""))</f>
        <v/>
      </c>
      <c r="O28" s="12" t="str">
        <f aca="false">IF($A28="","",IFERROR(AVERAGEIFS(Estudantes!$L$2:$L$501,Estudantes!$B$2:$B$501,$A28),""))</f>
        <v/>
      </c>
    </row>
    <row r="29" customFormat="false" ht="15" hidden="false" customHeight="false" outlineLevel="0" collapsed="false">
      <c r="A29" s="9" t="str">
        <f aca="false">IF(Turmas!A29="","",Turmas!A29)</f>
        <v/>
      </c>
      <c r="B29" s="9" t="str">
        <f aca="false">IF(Turmas!B29="","",Turmas!B29)</f>
        <v/>
      </c>
      <c r="C29" s="9" t="str">
        <f aca="false">IF($A29="","",COUNTIFS(Estudantes!$B$2:$B$501,$A29,Estudantes!$C$2:$C$501,"&lt;&gt;"))</f>
        <v/>
      </c>
      <c r="D29" s="9" t="str">
        <f aca="false">IF($A29="","",COUNTIFS(Estudantes!$B$2:$B$501,$A29,Estudantes!$D$2:$D$501,"&lt;&gt;"))</f>
        <v/>
      </c>
      <c r="E29" s="9" t="str">
        <f aca="false">IF($A29="","",COUNTIFS(Estudantes!$B$2:$B$501,$A29,Estudantes!$C$2:$C$501,"&lt;&gt;",Estudantes!$D$2:$D$501,"&lt;&gt;"))</f>
        <v/>
      </c>
      <c r="F29" s="10" t="str">
        <f aca="false">IF($A29="","",IFERROR(AVERAGEIFS(Estudantes!$F$2:$F$501,Estudantes!$B$2:$B$501,$A29),""))</f>
        <v/>
      </c>
      <c r="G29" s="10" t="str">
        <f aca="false">IF($A29="","",IFERROR(AVERAGEIFS(Estudantes!$G$2:$G$501,Estudantes!$B$2:$B$501,$A29),""))</f>
        <v/>
      </c>
      <c r="H29" s="10" t="str">
        <f aca="false">IF(OR(F29="",G29=""),"",G29-F29)</f>
        <v/>
      </c>
      <c r="I29" s="11" t="str">
        <f aca="false">IF(OR(F29="",G29=""),"",IFERROR((G29-F29)/(1-F29),""))</f>
        <v/>
      </c>
      <c r="J29" s="9" t="str">
        <f aca="false">IF(I29="","",IF(I29&lt;0.3,"Baixo",IF(I29&lt;=0.7,"Médio","Alto")))</f>
        <v/>
      </c>
      <c r="K29" s="10" t="str">
        <f aca="false">IF(OR($A29="",D29=0,D29=""),"",COUNTIFS(Estudantes!$B$2:$B$501,$A29,Estudantes!$G$2:$G$501,"&gt;=0.7")/D29)</f>
        <v/>
      </c>
      <c r="L29" s="10" t="str">
        <f aca="false">IF($A29="","",IFERROR(COUNTIFS(Estudantes!$B$2:$B$501,$A29,Estudantes!$I$2:$I$501,"&gt;=2")/COUNTIFS(Estudantes!$B$2:$B$501,$A29,Estudantes!$I$2:$I$501,"&lt;&gt;"),""))</f>
        <v/>
      </c>
      <c r="M29" s="10" t="str">
        <f aca="false">IF($A29="","",IFERROR(COUNTIFS(Estudantes!$B$2:$B$501,$A29,Estudantes!$J$2:$J$501,"&gt;=2")/COUNTIFS(Estudantes!$B$2:$B$501,$A29,Estudantes!$J$2:$J$501,"&lt;&gt;"),""))</f>
        <v/>
      </c>
      <c r="N29" s="12" t="str">
        <f aca="false">IF($A29="","",IFERROR(AVERAGEIFS(Estudantes!$K$2:$K$501,Estudantes!$B$2:$B$501,$A29),""))</f>
        <v/>
      </c>
      <c r="O29" s="12" t="str">
        <f aca="false">IF($A29="","",IFERROR(AVERAGEIFS(Estudantes!$L$2:$L$501,Estudantes!$B$2:$B$501,$A29),""))</f>
        <v/>
      </c>
    </row>
    <row r="30" customFormat="false" ht="15" hidden="false" customHeight="false" outlineLevel="0" collapsed="false">
      <c r="A30" s="9" t="str">
        <f aca="false">IF(Turmas!A30="","",Turmas!A30)</f>
        <v/>
      </c>
      <c r="B30" s="9" t="str">
        <f aca="false">IF(Turmas!B30="","",Turmas!B30)</f>
        <v/>
      </c>
      <c r="C30" s="9" t="str">
        <f aca="false">IF($A30="","",COUNTIFS(Estudantes!$B$2:$B$501,$A30,Estudantes!$C$2:$C$501,"&lt;&gt;"))</f>
        <v/>
      </c>
      <c r="D30" s="9" t="str">
        <f aca="false">IF($A30="","",COUNTIFS(Estudantes!$B$2:$B$501,$A30,Estudantes!$D$2:$D$501,"&lt;&gt;"))</f>
        <v/>
      </c>
      <c r="E30" s="9" t="str">
        <f aca="false">IF($A30="","",COUNTIFS(Estudantes!$B$2:$B$501,$A30,Estudantes!$C$2:$C$501,"&lt;&gt;",Estudantes!$D$2:$D$501,"&lt;&gt;"))</f>
        <v/>
      </c>
      <c r="F30" s="10" t="str">
        <f aca="false">IF($A30="","",IFERROR(AVERAGEIFS(Estudantes!$F$2:$F$501,Estudantes!$B$2:$B$501,$A30),""))</f>
        <v/>
      </c>
      <c r="G30" s="10" t="str">
        <f aca="false">IF($A30="","",IFERROR(AVERAGEIFS(Estudantes!$G$2:$G$501,Estudantes!$B$2:$B$501,$A30),""))</f>
        <v/>
      </c>
      <c r="H30" s="10" t="str">
        <f aca="false">IF(OR(F30="",G30=""),"",G30-F30)</f>
        <v/>
      </c>
      <c r="I30" s="11" t="str">
        <f aca="false">IF(OR(F30="",G30=""),"",IFERROR((G30-F30)/(1-F30),""))</f>
        <v/>
      </c>
      <c r="J30" s="9" t="str">
        <f aca="false">IF(I30="","",IF(I30&lt;0.3,"Baixo",IF(I30&lt;=0.7,"Médio","Alto")))</f>
        <v/>
      </c>
      <c r="K30" s="10" t="str">
        <f aca="false">IF(OR($A30="",D30=0,D30=""),"",COUNTIFS(Estudantes!$B$2:$B$501,$A30,Estudantes!$G$2:$G$501,"&gt;=0.7")/D30)</f>
        <v/>
      </c>
      <c r="L30" s="10" t="str">
        <f aca="false">IF($A30="","",IFERROR(COUNTIFS(Estudantes!$B$2:$B$501,$A30,Estudantes!$I$2:$I$501,"&gt;=2")/COUNTIFS(Estudantes!$B$2:$B$501,$A30,Estudantes!$I$2:$I$501,"&lt;&gt;"),""))</f>
        <v/>
      </c>
      <c r="M30" s="10" t="str">
        <f aca="false">IF($A30="","",IFERROR(COUNTIFS(Estudantes!$B$2:$B$501,$A30,Estudantes!$J$2:$J$501,"&gt;=2")/COUNTIFS(Estudantes!$B$2:$B$501,$A30,Estudantes!$J$2:$J$501,"&lt;&gt;"),""))</f>
        <v/>
      </c>
      <c r="N30" s="12" t="str">
        <f aca="false">IF($A30="","",IFERROR(AVERAGEIFS(Estudantes!$K$2:$K$501,Estudantes!$B$2:$B$501,$A30),""))</f>
        <v/>
      </c>
      <c r="O30" s="12" t="str">
        <f aca="false">IF($A30="","",IFERROR(AVERAGEIFS(Estudantes!$L$2:$L$501,Estudantes!$B$2:$B$501,$A30),""))</f>
        <v/>
      </c>
    </row>
    <row r="31" customFormat="false" ht="15" hidden="false" customHeight="false" outlineLevel="0" collapsed="false">
      <c r="A31" s="9" t="str">
        <f aca="false">IF(Turmas!A31="","",Turmas!A31)</f>
        <v/>
      </c>
      <c r="B31" s="9" t="str">
        <f aca="false">IF(Turmas!B31="","",Turmas!B31)</f>
        <v/>
      </c>
      <c r="C31" s="9" t="str">
        <f aca="false">IF($A31="","",COUNTIFS(Estudantes!$B$2:$B$501,$A31,Estudantes!$C$2:$C$501,"&lt;&gt;"))</f>
        <v/>
      </c>
      <c r="D31" s="9" t="str">
        <f aca="false">IF($A31="","",COUNTIFS(Estudantes!$B$2:$B$501,$A31,Estudantes!$D$2:$D$501,"&lt;&gt;"))</f>
        <v/>
      </c>
      <c r="E31" s="9" t="str">
        <f aca="false">IF($A31="","",COUNTIFS(Estudantes!$B$2:$B$501,$A31,Estudantes!$C$2:$C$501,"&lt;&gt;",Estudantes!$D$2:$D$501,"&lt;&gt;"))</f>
        <v/>
      </c>
      <c r="F31" s="10" t="str">
        <f aca="false">IF($A31="","",IFERROR(AVERAGEIFS(Estudantes!$F$2:$F$501,Estudantes!$B$2:$B$501,$A31),""))</f>
        <v/>
      </c>
      <c r="G31" s="10" t="str">
        <f aca="false">IF($A31="","",IFERROR(AVERAGEIFS(Estudantes!$G$2:$G$501,Estudantes!$B$2:$B$501,$A31),""))</f>
        <v/>
      </c>
      <c r="H31" s="10" t="str">
        <f aca="false">IF(OR(F31="",G31=""),"",G31-F31)</f>
        <v/>
      </c>
      <c r="I31" s="11" t="str">
        <f aca="false">IF(OR(F31="",G31=""),"",IFERROR((G31-F31)/(1-F31),""))</f>
        <v/>
      </c>
      <c r="J31" s="9" t="str">
        <f aca="false">IF(I31="","",IF(I31&lt;0.3,"Baixo",IF(I31&lt;=0.7,"Médio","Alto")))</f>
        <v/>
      </c>
      <c r="K31" s="10" t="str">
        <f aca="false">IF(OR($A31="",D31=0,D31=""),"",COUNTIFS(Estudantes!$B$2:$B$501,$A31,Estudantes!$G$2:$G$501,"&gt;=0.7")/D31)</f>
        <v/>
      </c>
      <c r="L31" s="10" t="str">
        <f aca="false">IF($A31="","",IFERROR(COUNTIFS(Estudantes!$B$2:$B$501,$A31,Estudantes!$I$2:$I$501,"&gt;=2")/COUNTIFS(Estudantes!$B$2:$B$501,$A31,Estudantes!$I$2:$I$501,"&lt;&gt;"),""))</f>
        <v/>
      </c>
      <c r="M31" s="10" t="str">
        <f aca="false">IF($A31="","",IFERROR(COUNTIFS(Estudantes!$B$2:$B$501,$A31,Estudantes!$J$2:$J$501,"&gt;=2")/COUNTIFS(Estudantes!$B$2:$B$501,$A31,Estudantes!$J$2:$J$501,"&lt;&gt;"),""))</f>
        <v/>
      </c>
      <c r="N31" s="12" t="str">
        <f aca="false">IF($A31="","",IFERROR(AVERAGEIFS(Estudantes!$K$2:$K$501,Estudantes!$B$2:$B$501,$A31),""))</f>
        <v/>
      </c>
      <c r="O31" s="12" t="str">
        <f aca="false">IF($A31="","",IFERROR(AVERAGEIFS(Estudantes!$L$2:$L$501,Estudantes!$B$2:$B$501,$A31),""))</f>
        <v/>
      </c>
    </row>
    <row r="32" customFormat="false" ht="15" hidden="false" customHeight="false" outlineLevel="0" collapsed="false">
      <c r="A32" s="9" t="str">
        <f aca="false">IF(Turmas!A32="","",Turmas!A32)</f>
        <v/>
      </c>
      <c r="B32" s="9" t="str">
        <f aca="false">IF(Turmas!B32="","",Turmas!B32)</f>
        <v/>
      </c>
      <c r="C32" s="9" t="str">
        <f aca="false">IF($A32="","",COUNTIFS(Estudantes!$B$2:$B$501,$A32,Estudantes!$C$2:$C$501,"&lt;&gt;"))</f>
        <v/>
      </c>
      <c r="D32" s="9" t="str">
        <f aca="false">IF($A32="","",COUNTIFS(Estudantes!$B$2:$B$501,$A32,Estudantes!$D$2:$D$501,"&lt;&gt;"))</f>
        <v/>
      </c>
      <c r="E32" s="9" t="str">
        <f aca="false">IF($A32="","",COUNTIFS(Estudantes!$B$2:$B$501,$A32,Estudantes!$C$2:$C$501,"&lt;&gt;",Estudantes!$D$2:$D$501,"&lt;&gt;"))</f>
        <v/>
      </c>
      <c r="F32" s="10" t="str">
        <f aca="false">IF($A32="","",IFERROR(AVERAGEIFS(Estudantes!$F$2:$F$501,Estudantes!$B$2:$B$501,$A32),""))</f>
        <v/>
      </c>
      <c r="G32" s="10" t="str">
        <f aca="false">IF($A32="","",IFERROR(AVERAGEIFS(Estudantes!$G$2:$G$501,Estudantes!$B$2:$B$501,$A32),""))</f>
        <v/>
      </c>
      <c r="H32" s="10" t="str">
        <f aca="false">IF(OR(F32="",G32=""),"",G32-F32)</f>
        <v/>
      </c>
      <c r="I32" s="11" t="str">
        <f aca="false">IF(OR(F32="",G32=""),"",IFERROR((G32-F32)/(1-F32),""))</f>
        <v/>
      </c>
      <c r="J32" s="9" t="str">
        <f aca="false">IF(I32="","",IF(I32&lt;0.3,"Baixo",IF(I32&lt;=0.7,"Médio","Alto")))</f>
        <v/>
      </c>
      <c r="K32" s="10" t="str">
        <f aca="false">IF(OR($A32="",D32=0,D32=""),"",COUNTIFS(Estudantes!$B$2:$B$501,$A32,Estudantes!$G$2:$G$501,"&gt;=0.7")/D32)</f>
        <v/>
      </c>
      <c r="L32" s="10" t="str">
        <f aca="false">IF($A32="","",IFERROR(COUNTIFS(Estudantes!$B$2:$B$501,$A32,Estudantes!$I$2:$I$501,"&gt;=2")/COUNTIFS(Estudantes!$B$2:$B$501,$A32,Estudantes!$I$2:$I$501,"&lt;&gt;"),""))</f>
        <v/>
      </c>
      <c r="M32" s="10" t="str">
        <f aca="false">IF($A32="","",IFERROR(COUNTIFS(Estudantes!$B$2:$B$501,$A32,Estudantes!$J$2:$J$501,"&gt;=2")/COUNTIFS(Estudantes!$B$2:$B$501,$A32,Estudantes!$J$2:$J$501,"&lt;&gt;"),""))</f>
        <v/>
      </c>
      <c r="N32" s="12" t="str">
        <f aca="false">IF($A32="","",IFERROR(AVERAGEIFS(Estudantes!$K$2:$K$501,Estudantes!$B$2:$B$501,$A32),""))</f>
        <v/>
      </c>
      <c r="O32" s="12" t="str">
        <f aca="false">IF($A32="","",IFERROR(AVERAGEIFS(Estudantes!$L$2:$L$501,Estudantes!$B$2:$B$501,$A32),""))</f>
        <v/>
      </c>
    </row>
    <row r="33" customFormat="false" ht="15" hidden="false" customHeight="false" outlineLevel="0" collapsed="false">
      <c r="A33" s="9" t="str">
        <f aca="false">IF(Turmas!A33="","",Turmas!A33)</f>
        <v/>
      </c>
      <c r="B33" s="9" t="str">
        <f aca="false">IF(Turmas!B33="","",Turmas!B33)</f>
        <v/>
      </c>
      <c r="C33" s="9" t="str">
        <f aca="false">IF($A33="","",COUNTIFS(Estudantes!$B$2:$B$501,$A33,Estudantes!$C$2:$C$501,"&lt;&gt;"))</f>
        <v/>
      </c>
      <c r="D33" s="9" t="str">
        <f aca="false">IF($A33="","",COUNTIFS(Estudantes!$B$2:$B$501,$A33,Estudantes!$D$2:$D$501,"&lt;&gt;"))</f>
        <v/>
      </c>
      <c r="E33" s="9" t="str">
        <f aca="false">IF($A33="","",COUNTIFS(Estudantes!$B$2:$B$501,$A33,Estudantes!$C$2:$C$501,"&lt;&gt;",Estudantes!$D$2:$D$501,"&lt;&gt;"))</f>
        <v/>
      </c>
      <c r="F33" s="10" t="str">
        <f aca="false">IF($A33="","",IFERROR(AVERAGEIFS(Estudantes!$F$2:$F$501,Estudantes!$B$2:$B$501,$A33),""))</f>
        <v/>
      </c>
      <c r="G33" s="10" t="str">
        <f aca="false">IF($A33="","",IFERROR(AVERAGEIFS(Estudantes!$G$2:$G$501,Estudantes!$B$2:$B$501,$A33),""))</f>
        <v/>
      </c>
      <c r="H33" s="10" t="str">
        <f aca="false">IF(OR(F33="",G33=""),"",G33-F33)</f>
        <v/>
      </c>
      <c r="I33" s="11" t="str">
        <f aca="false">IF(OR(F33="",G33=""),"",IFERROR((G33-F33)/(1-F33),""))</f>
        <v/>
      </c>
      <c r="J33" s="9" t="str">
        <f aca="false">IF(I33="","",IF(I33&lt;0.3,"Baixo",IF(I33&lt;=0.7,"Médio","Alto")))</f>
        <v/>
      </c>
      <c r="K33" s="10" t="str">
        <f aca="false">IF(OR($A33="",D33=0,D33=""),"",COUNTIFS(Estudantes!$B$2:$B$501,$A33,Estudantes!$G$2:$G$501,"&gt;=0.7")/D33)</f>
        <v/>
      </c>
      <c r="L33" s="10" t="str">
        <f aca="false">IF($A33="","",IFERROR(COUNTIFS(Estudantes!$B$2:$B$501,$A33,Estudantes!$I$2:$I$501,"&gt;=2")/COUNTIFS(Estudantes!$B$2:$B$501,$A33,Estudantes!$I$2:$I$501,"&lt;&gt;"),""))</f>
        <v/>
      </c>
      <c r="M33" s="10" t="str">
        <f aca="false">IF($A33="","",IFERROR(COUNTIFS(Estudantes!$B$2:$B$501,$A33,Estudantes!$J$2:$J$501,"&gt;=2")/COUNTIFS(Estudantes!$B$2:$B$501,$A33,Estudantes!$J$2:$J$501,"&lt;&gt;"),""))</f>
        <v/>
      </c>
      <c r="N33" s="12" t="str">
        <f aca="false">IF($A33="","",IFERROR(AVERAGEIFS(Estudantes!$K$2:$K$501,Estudantes!$B$2:$B$501,$A33),""))</f>
        <v/>
      </c>
      <c r="O33" s="12" t="str">
        <f aca="false">IF($A33="","",IFERROR(AVERAGEIFS(Estudantes!$L$2:$L$501,Estudantes!$B$2:$B$501,$A33),""))</f>
        <v/>
      </c>
    </row>
    <row r="34" customFormat="false" ht="15" hidden="false" customHeight="false" outlineLevel="0" collapsed="false">
      <c r="A34" s="9" t="str">
        <f aca="false">IF(Turmas!A34="","",Turmas!A34)</f>
        <v/>
      </c>
      <c r="B34" s="9" t="str">
        <f aca="false">IF(Turmas!B34="","",Turmas!B34)</f>
        <v/>
      </c>
      <c r="C34" s="9" t="str">
        <f aca="false">IF($A34="","",COUNTIFS(Estudantes!$B$2:$B$501,$A34,Estudantes!$C$2:$C$501,"&lt;&gt;"))</f>
        <v/>
      </c>
      <c r="D34" s="9" t="str">
        <f aca="false">IF($A34="","",COUNTIFS(Estudantes!$B$2:$B$501,$A34,Estudantes!$D$2:$D$501,"&lt;&gt;"))</f>
        <v/>
      </c>
      <c r="E34" s="9" t="str">
        <f aca="false">IF($A34="","",COUNTIFS(Estudantes!$B$2:$B$501,$A34,Estudantes!$C$2:$C$501,"&lt;&gt;",Estudantes!$D$2:$D$501,"&lt;&gt;"))</f>
        <v/>
      </c>
      <c r="F34" s="10" t="str">
        <f aca="false">IF($A34="","",IFERROR(AVERAGEIFS(Estudantes!$F$2:$F$501,Estudantes!$B$2:$B$501,$A34),""))</f>
        <v/>
      </c>
      <c r="G34" s="10" t="str">
        <f aca="false">IF($A34="","",IFERROR(AVERAGEIFS(Estudantes!$G$2:$G$501,Estudantes!$B$2:$B$501,$A34),""))</f>
        <v/>
      </c>
      <c r="H34" s="10" t="str">
        <f aca="false">IF(OR(F34="",G34=""),"",G34-F34)</f>
        <v/>
      </c>
      <c r="I34" s="11" t="str">
        <f aca="false">IF(OR(F34="",G34=""),"",IFERROR((G34-F34)/(1-F34),""))</f>
        <v/>
      </c>
      <c r="J34" s="9" t="str">
        <f aca="false">IF(I34="","",IF(I34&lt;0.3,"Baixo",IF(I34&lt;=0.7,"Médio","Alto")))</f>
        <v/>
      </c>
      <c r="K34" s="10" t="str">
        <f aca="false">IF(OR($A34="",D34=0,D34=""),"",COUNTIFS(Estudantes!$B$2:$B$501,$A34,Estudantes!$G$2:$G$501,"&gt;=0.7")/D34)</f>
        <v/>
      </c>
      <c r="L34" s="10" t="str">
        <f aca="false">IF($A34="","",IFERROR(COUNTIFS(Estudantes!$B$2:$B$501,$A34,Estudantes!$I$2:$I$501,"&gt;=2")/COUNTIFS(Estudantes!$B$2:$B$501,$A34,Estudantes!$I$2:$I$501,"&lt;&gt;"),""))</f>
        <v/>
      </c>
      <c r="M34" s="10" t="str">
        <f aca="false">IF($A34="","",IFERROR(COUNTIFS(Estudantes!$B$2:$B$501,$A34,Estudantes!$J$2:$J$501,"&gt;=2")/COUNTIFS(Estudantes!$B$2:$B$501,$A34,Estudantes!$J$2:$J$501,"&lt;&gt;"),""))</f>
        <v/>
      </c>
      <c r="N34" s="12" t="str">
        <f aca="false">IF($A34="","",IFERROR(AVERAGEIFS(Estudantes!$K$2:$K$501,Estudantes!$B$2:$B$501,$A34),""))</f>
        <v/>
      </c>
      <c r="O34" s="12" t="str">
        <f aca="false">IF($A34="","",IFERROR(AVERAGEIFS(Estudantes!$L$2:$L$501,Estudantes!$B$2:$B$501,$A34),""))</f>
        <v/>
      </c>
    </row>
    <row r="35" customFormat="false" ht="15" hidden="false" customHeight="false" outlineLevel="0" collapsed="false">
      <c r="A35" s="9" t="str">
        <f aca="false">IF(Turmas!A35="","",Turmas!A35)</f>
        <v/>
      </c>
      <c r="B35" s="9" t="str">
        <f aca="false">IF(Turmas!B35="","",Turmas!B35)</f>
        <v/>
      </c>
      <c r="C35" s="9" t="str">
        <f aca="false">IF($A35="","",COUNTIFS(Estudantes!$B$2:$B$501,$A35,Estudantes!$C$2:$C$501,"&lt;&gt;"))</f>
        <v/>
      </c>
      <c r="D35" s="9" t="str">
        <f aca="false">IF($A35="","",COUNTIFS(Estudantes!$B$2:$B$501,$A35,Estudantes!$D$2:$D$501,"&lt;&gt;"))</f>
        <v/>
      </c>
      <c r="E35" s="9" t="str">
        <f aca="false">IF($A35="","",COUNTIFS(Estudantes!$B$2:$B$501,$A35,Estudantes!$C$2:$C$501,"&lt;&gt;",Estudantes!$D$2:$D$501,"&lt;&gt;"))</f>
        <v/>
      </c>
      <c r="F35" s="10" t="str">
        <f aca="false">IF($A35="","",IFERROR(AVERAGEIFS(Estudantes!$F$2:$F$501,Estudantes!$B$2:$B$501,$A35),""))</f>
        <v/>
      </c>
      <c r="G35" s="10" t="str">
        <f aca="false">IF($A35="","",IFERROR(AVERAGEIFS(Estudantes!$G$2:$G$501,Estudantes!$B$2:$B$501,$A35),""))</f>
        <v/>
      </c>
      <c r="H35" s="10" t="str">
        <f aca="false">IF(OR(F35="",G35=""),"",G35-F35)</f>
        <v/>
      </c>
      <c r="I35" s="11" t="str">
        <f aca="false">IF(OR(F35="",G35=""),"",IFERROR((G35-F35)/(1-F35),""))</f>
        <v/>
      </c>
      <c r="J35" s="9" t="str">
        <f aca="false">IF(I35="","",IF(I35&lt;0.3,"Baixo",IF(I35&lt;=0.7,"Médio","Alto")))</f>
        <v/>
      </c>
      <c r="K35" s="10" t="str">
        <f aca="false">IF(OR($A35="",D35=0,D35=""),"",COUNTIFS(Estudantes!$B$2:$B$501,$A35,Estudantes!$G$2:$G$501,"&gt;=0.7")/D35)</f>
        <v/>
      </c>
      <c r="L35" s="10" t="str">
        <f aca="false">IF($A35="","",IFERROR(COUNTIFS(Estudantes!$B$2:$B$501,$A35,Estudantes!$I$2:$I$501,"&gt;=2")/COUNTIFS(Estudantes!$B$2:$B$501,$A35,Estudantes!$I$2:$I$501,"&lt;&gt;"),""))</f>
        <v/>
      </c>
      <c r="M35" s="10" t="str">
        <f aca="false">IF($A35="","",IFERROR(COUNTIFS(Estudantes!$B$2:$B$501,$A35,Estudantes!$J$2:$J$501,"&gt;=2")/COUNTIFS(Estudantes!$B$2:$B$501,$A35,Estudantes!$J$2:$J$501,"&lt;&gt;"),""))</f>
        <v/>
      </c>
      <c r="N35" s="12" t="str">
        <f aca="false">IF($A35="","",IFERROR(AVERAGEIFS(Estudantes!$K$2:$K$501,Estudantes!$B$2:$B$501,$A35),""))</f>
        <v/>
      </c>
      <c r="O35" s="12" t="str">
        <f aca="false">IF($A35="","",IFERROR(AVERAGEIFS(Estudantes!$L$2:$L$501,Estudantes!$B$2:$B$501,$A35),""))</f>
        <v/>
      </c>
    </row>
    <row r="36" customFormat="false" ht="15" hidden="false" customHeight="false" outlineLevel="0" collapsed="false">
      <c r="A36" s="9" t="str">
        <f aca="false">IF(Turmas!A36="","",Turmas!A36)</f>
        <v/>
      </c>
      <c r="B36" s="9" t="str">
        <f aca="false">IF(Turmas!B36="","",Turmas!B36)</f>
        <v/>
      </c>
      <c r="C36" s="9" t="str">
        <f aca="false">IF($A36="","",COUNTIFS(Estudantes!$B$2:$B$501,$A36,Estudantes!$C$2:$C$501,"&lt;&gt;"))</f>
        <v/>
      </c>
      <c r="D36" s="9" t="str">
        <f aca="false">IF($A36="","",COUNTIFS(Estudantes!$B$2:$B$501,$A36,Estudantes!$D$2:$D$501,"&lt;&gt;"))</f>
        <v/>
      </c>
      <c r="E36" s="9" t="str">
        <f aca="false">IF($A36="","",COUNTIFS(Estudantes!$B$2:$B$501,$A36,Estudantes!$C$2:$C$501,"&lt;&gt;",Estudantes!$D$2:$D$501,"&lt;&gt;"))</f>
        <v/>
      </c>
      <c r="F36" s="10" t="str">
        <f aca="false">IF($A36="","",IFERROR(AVERAGEIFS(Estudantes!$F$2:$F$501,Estudantes!$B$2:$B$501,$A36),""))</f>
        <v/>
      </c>
      <c r="G36" s="10" t="str">
        <f aca="false">IF($A36="","",IFERROR(AVERAGEIFS(Estudantes!$G$2:$G$501,Estudantes!$B$2:$B$501,$A36),""))</f>
        <v/>
      </c>
      <c r="H36" s="10" t="str">
        <f aca="false">IF(OR(F36="",G36=""),"",G36-F36)</f>
        <v/>
      </c>
      <c r="I36" s="11" t="str">
        <f aca="false">IF(OR(F36="",G36=""),"",IFERROR((G36-F36)/(1-F36),""))</f>
        <v/>
      </c>
      <c r="J36" s="9" t="str">
        <f aca="false">IF(I36="","",IF(I36&lt;0.3,"Baixo",IF(I36&lt;=0.7,"Médio","Alto")))</f>
        <v/>
      </c>
      <c r="K36" s="10" t="str">
        <f aca="false">IF(OR($A36="",D36=0,D36=""),"",COUNTIFS(Estudantes!$B$2:$B$501,$A36,Estudantes!$G$2:$G$501,"&gt;=0.7")/D36)</f>
        <v/>
      </c>
      <c r="L36" s="10" t="str">
        <f aca="false">IF($A36="","",IFERROR(COUNTIFS(Estudantes!$B$2:$B$501,$A36,Estudantes!$I$2:$I$501,"&gt;=2")/COUNTIFS(Estudantes!$B$2:$B$501,$A36,Estudantes!$I$2:$I$501,"&lt;&gt;"),""))</f>
        <v/>
      </c>
      <c r="M36" s="10" t="str">
        <f aca="false">IF($A36="","",IFERROR(COUNTIFS(Estudantes!$B$2:$B$501,$A36,Estudantes!$J$2:$J$501,"&gt;=2")/COUNTIFS(Estudantes!$B$2:$B$501,$A36,Estudantes!$J$2:$J$501,"&lt;&gt;"),""))</f>
        <v/>
      </c>
      <c r="N36" s="12" t="str">
        <f aca="false">IF($A36="","",IFERROR(AVERAGEIFS(Estudantes!$K$2:$K$501,Estudantes!$B$2:$B$501,$A36),""))</f>
        <v/>
      </c>
      <c r="O36" s="12" t="str">
        <f aca="false">IF($A36="","",IFERROR(AVERAGEIFS(Estudantes!$L$2:$L$501,Estudantes!$B$2:$B$501,$A36),""))</f>
        <v/>
      </c>
    </row>
    <row r="37" customFormat="false" ht="15" hidden="false" customHeight="false" outlineLevel="0" collapsed="false">
      <c r="A37" s="9" t="str">
        <f aca="false">IF(Turmas!A37="","",Turmas!A37)</f>
        <v/>
      </c>
      <c r="B37" s="9" t="str">
        <f aca="false">IF(Turmas!B37="","",Turmas!B37)</f>
        <v/>
      </c>
      <c r="C37" s="9" t="str">
        <f aca="false">IF($A37="","",COUNTIFS(Estudantes!$B$2:$B$501,$A37,Estudantes!$C$2:$C$501,"&lt;&gt;"))</f>
        <v/>
      </c>
      <c r="D37" s="9" t="str">
        <f aca="false">IF($A37="","",COUNTIFS(Estudantes!$B$2:$B$501,$A37,Estudantes!$D$2:$D$501,"&lt;&gt;"))</f>
        <v/>
      </c>
      <c r="E37" s="9" t="str">
        <f aca="false">IF($A37="","",COUNTIFS(Estudantes!$B$2:$B$501,$A37,Estudantes!$C$2:$C$501,"&lt;&gt;",Estudantes!$D$2:$D$501,"&lt;&gt;"))</f>
        <v/>
      </c>
      <c r="F37" s="10" t="str">
        <f aca="false">IF($A37="","",IFERROR(AVERAGEIFS(Estudantes!$F$2:$F$501,Estudantes!$B$2:$B$501,$A37),""))</f>
        <v/>
      </c>
      <c r="G37" s="10" t="str">
        <f aca="false">IF($A37="","",IFERROR(AVERAGEIFS(Estudantes!$G$2:$G$501,Estudantes!$B$2:$B$501,$A37),""))</f>
        <v/>
      </c>
      <c r="H37" s="10" t="str">
        <f aca="false">IF(OR(F37="",G37=""),"",G37-F37)</f>
        <v/>
      </c>
      <c r="I37" s="11" t="str">
        <f aca="false">IF(OR(F37="",G37=""),"",IFERROR((G37-F37)/(1-F37),""))</f>
        <v/>
      </c>
      <c r="J37" s="9" t="str">
        <f aca="false">IF(I37="","",IF(I37&lt;0.3,"Baixo",IF(I37&lt;=0.7,"Médio","Alto")))</f>
        <v/>
      </c>
      <c r="K37" s="10" t="str">
        <f aca="false">IF(OR($A37="",D37=0,D37=""),"",COUNTIFS(Estudantes!$B$2:$B$501,$A37,Estudantes!$G$2:$G$501,"&gt;=0.7")/D37)</f>
        <v/>
      </c>
      <c r="L37" s="10" t="str">
        <f aca="false">IF($A37="","",IFERROR(COUNTIFS(Estudantes!$B$2:$B$501,$A37,Estudantes!$I$2:$I$501,"&gt;=2")/COUNTIFS(Estudantes!$B$2:$B$501,$A37,Estudantes!$I$2:$I$501,"&lt;&gt;"),""))</f>
        <v/>
      </c>
      <c r="M37" s="10" t="str">
        <f aca="false">IF($A37="","",IFERROR(COUNTIFS(Estudantes!$B$2:$B$501,$A37,Estudantes!$J$2:$J$501,"&gt;=2")/COUNTIFS(Estudantes!$B$2:$B$501,$A37,Estudantes!$J$2:$J$501,"&lt;&gt;"),""))</f>
        <v/>
      </c>
      <c r="N37" s="12" t="str">
        <f aca="false">IF($A37="","",IFERROR(AVERAGEIFS(Estudantes!$K$2:$K$501,Estudantes!$B$2:$B$501,$A37),""))</f>
        <v/>
      </c>
      <c r="O37" s="12" t="str">
        <f aca="false">IF($A37="","",IFERROR(AVERAGEIFS(Estudantes!$L$2:$L$501,Estudantes!$B$2:$B$501,$A37),""))</f>
        <v/>
      </c>
    </row>
    <row r="38" customFormat="false" ht="15" hidden="false" customHeight="false" outlineLevel="0" collapsed="false">
      <c r="A38" s="9" t="str">
        <f aca="false">IF(Turmas!A38="","",Turmas!A38)</f>
        <v/>
      </c>
      <c r="B38" s="9" t="str">
        <f aca="false">IF(Turmas!B38="","",Turmas!B38)</f>
        <v/>
      </c>
      <c r="C38" s="9" t="str">
        <f aca="false">IF($A38="","",COUNTIFS(Estudantes!$B$2:$B$501,$A38,Estudantes!$C$2:$C$501,"&lt;&gt;"))</f>
        <v/>
      </c>
      <c r="D38" s="9" t="str">
        <f aca="false">IF($A38="","",COUNTIFS(Estudantes!$B$2:$B$501,$A38,Estudantes!$D$2:$D$501,"&lt;&gt;"))</f>
        <v/>
      </c>
      <c r="E38" s="9" t="str">
        <f aca="false">IF($A38="","",COUNTIFS(Estudantes!$B$2:$B$501,$A38,Estudantes!$C$2:$C$501,"&lt;&gt;",Estudantes!$D$2:$D$501,"&lt;&gt;"))</f>
        <v/>
      </c>
      <c r="F38" s="10" t="str">
        <f aca="false">IF($A38="","",IFERROR(AVERAGEIFS(Estudantes!$F$2:$F$501,Estudantes!$B$2:$B$501,$A38),""))</f>
        <v/>
      </c>
      <c r="G38" s="10" t="str">
        <f aca="false">IF($A38="","",IFERROR(AVERAGEIFS(Estudantes!$G$2:$G$501,Estudantes!$B$2:$B$501,$A38),""))</f>
        <v/>
      </c>
      <c r="H38" s="10" t="str">
        <f aca="false">IF(OR(F38="",G38=""),"",G38-F38)</f>
        <v/>
      </c>
      <c r="I38" s="11" t="str">
        <f aca="false">IF(OR(F38="",G38=""),"",IFERROR((G38-F38)/(1-F38),""))</f>
        <v/>
      </c>
      <c r="J38" s="9" t="str">
        <f aca="false">IF(I38="","",IF(I38&lt;0.3,"Baixo",IF(I38&lt;=0.7,"Médio","Alto")))</f>
        <v/>
      </c>
      <c r="K38" s="10" t="str">
        <f aca="false">IF(OR($A38="",D38=0,D38=""),"",COUNTIFS(Estudantes!$B$2:$B$501,$A38,Estudantes!$G$2:$G$501,"&gt;=0.7")/D38)</f>
        <v/>
      </c>
      <c r="L38" s="10" t="str">
        <f aca="false">IF($A38="","",IFERROR(COUNTIFS(Estudantes!$B$2:$B$501,$A38,Estudantes!$I$2:$I$501,"&gt;=2")/COUNTIFS(Estudantes!$B$2:$B$501,$A38,Estudantes!$I$2:$I$501,"&lt;&gt;"),""))</f>
        <v/>
      </c>
      <c r="M38" s="10" t="str">
        <f aca="false">IF($A38="","",IFERROR(COUNTIFS(Estudantes!$B$2:$B$501,$A38,Estudantes!$J$2:$J$501,"&gt;=2")/COUNTIFS(Estudantes!$B$2:$B$501,$A38,Estudantes!$J$2:$J$501,"&lt;&gt;"),""))</f>
        <v/>
      </c>
      <c r="N38" s="12" t="str">
        <f aca="false">IF($A38="","",IFERROR(AVERAGEIFS(Estudantes!$K$2:$K$501,Estudantes!$B$2:$B$501,$A38),""))</f>
        <v/>
      </c>
      <c r="O38" s="12" t="str">
        <f aca="false">IF($A38="","",IFERROR(AVERAGEIFS(Estudantes!$L$2:$L$501,Estudantes!$B$2:$B$501,$A38),""))</f>
        <v/>
      </c>
    </row>
    <row r="39" customFormat="false" ht="15" hidden="false" customHeight="false" outlineLevel="0" collapsed="false">
      <c r="A39" s="9" t="str">
        <f aca="false">IF(Turmas!A39="","",Turmas!A39)</f>
        <v/>
      </c>
      <c r="B39" s="9" t="str">
        <f aca="false">IF(Turmas!B39="","",Turmas!B39)</f>
        <v/>
      </c>
      <c r="C39" s="9" t="str">
        <f aca="false">IF($A39="","",COUNTIFS(Estudantes!$B$2:$B$501,$A39,Estudantes!$C$2:$C$501,"&lt;&gt;"))</f>
        <v/>
      </c>
      <c r="D39" s="9" t="str">
        <f aca="false">IF($A39="","",COUNTIFS(Estudantes!$B$2:$B$501,$A39,Estudantes!$D$2:$D$501,"&lt;&gt;"))</f>
        <v/>
      </c>
      <c r="E39" s="9" t="str">
        <f aca="false">IF($A39="","",COUNTIFS(Estudantes!$B$2:$B$501,$A39,Estudantes!$C$2:$C$501,"&lt;&gt;",Estudantes!$D$2:$D$501,"&lt;&gt;"))</f>
        <v/>
      </c>
      <c r="F39" s="10" t="str">
        <f aca="false">IF($A39="","",IFERROR(AVERAGEIFS(Estudantes!$F$2:$F$501,Estudantes!$B$2:$B$501,$A39),""))</f>
        <v/>
      </c>
      <c r="G39" s="10" t="str">
        <f aca="false">IF($A39="","",IFERROR(AVERAGEIFS(Estudantes!$G$2:$G$501,Estudantes!$B$2:$B$501,$A39),""))</f>
        <v/>
      </c>
      <c r="H39" s="10" t="str">
        <f aca="false">IF(OR(F39="",G39=""),"",G39-F39)</f>
        <v/>
      </c>
      <c r="I39" s="11" t="str">
        <f aca="false">IF(OR(F39="",G39=""),"",IFERROR((G39-F39)/(1-F39),""))</f>
        <v/>
      </c>
      <c r="J39" s="9" t="str">
        <f aca="false">IF(I39="","",IF(I39&lt;0.3,"Baixo",IF(I39&lt;=0.7,"Médio","Alto")))</f>
        <v/>
      </c>
      <c r="K39" s="10" t="str">
        <f aca="false">IF(OR($A39="",D39=0,D39=""),"",COUNTIFS(Estudantes!$B$2:$B$501,$A39,Estudantes!$G$2:$G$501,"&gt;=0.7")/D39)</f>
        <v/>
      </c>
      <c r="L39" s="10" t="str">
        <f aca="false">IF($A39="","",IFERROR(COUNTIFS(Estudantes!$B$2:$B$501,$A39,Estudantes!$I$2:$I$501,"&gt;=2")/COUNTIFS(Estudantes!$B$2:$B$501,$A39,Estudantes!$I$2:$I$501,"&lt;&gt;"),""))</f>
        <v/>
      </c>
      <c r="M39" s="10" t="str">
        <f aca="false">IF($A39="","",IFERROR(COUNTIFS(Estudantes!$B$2:$B$501,$A39,Estudantes!$J$2:$J$501,"&gt;=2")/COUNTIFS(Estudantes!$B$2:$B$501,$A39,Estudantes!$J$2:$J$501,"&lt;&gt;"),""))</f>
        <v/>
      </c>
      <c r="N39" s="12" t="str">
        <f aca="false">IF($A39="","",IFERROR(AVERAGEIFS(Estudantes!$K$2:$K$501,Estudantes!$B$2:$B$501,$A39),""))</f>
        <v/>
      </c>
      <c r="O39" s="12" t="str">
        <f aca="false">IF($A39="","",IFERROR(AVERAGEIFS(Estudantes!$L$2:$L$501,Estudantes!$B$2:$B$501,$A39),""))</f>
        <v/>
      </c>
    </row>
    <row r="40" customFormat="false" ht="15" hidden="false" customHeight="false" outlineLevel="0" collapsed="false">
      <c r="A40" s="9" t="str">
        <f aca="false">IF(Turmas!A40="","",Turmas!A40)</f>
        <v/>
      </c>
      <c r="B40" s="9" t="str">
        <f aca="false">IF(Turmas!B40="","",Turmas!B40)</f>
        <v/>
      </c>
      <c r="C40" s="9" t="str">
        <f aca="false">IF($A40="","",COUNTIFS(Estudantes!$B$2:$B$501,$A40,Estudantes!$C$2:$C$501,"&lt;&gt;"))</f>
        <v/>
      </c>
      <c r="D40" s="9" t="str">
        <f aca="false">IF($A40="","",COUNTIFS(Estudantes!$B$2:$B$501,$A40,Estudantes!$D$2:$D$501,"&lt;&gt;"))</f>
        <v/>
      </c>
      <c r="E40" s="9" t="str">
        <f aca="false">IF($A40="","",COUNTIFS(Estudantes!$B$2:$B$501,$A40,Estudantes!$C$2:$C$501,"&lt;&gt;",Estudantes!$D$2:$D$501,"&lt;&gt;"))</f>
        <v/>
      </c>
      <c r="F40" s="10" t="str">
        <f aca="false">IF($A40="","",IFERROR(AVERAGEIFS(Estudantes!$F$2:$F$501,Estudantes!$B$2:$B$501,$A40),""))</f>
        <v/>
      </c>
      <c r="G40" s="10" t="str">
        <f aca="false">IF($A40="","",IFERROR(AVERAGEIFS(Estudantes!$G$2:$G$501,Estudantes!$B$2:$B$501,$A40),""))</f>
        <v/>
      </c>
      <c r="H40" s="10" t="str">
        <f aca="false">IF(OR(F40="",G40=""),"",G40-F40)</f>
        <v/>
      </c>
      <c r="I40" s="11" t="str">
        <f aca="false">IF(OR(F40="",G40=""),"",IFERROR((G40-F40)/(1-F40),""))</f>
        <v/>
      </c>
      <c r="J40" s="9" t="str">
        <f aca="false">IF(I40="","",IF(I40&lt;0.3,"Baixo",IF(I40&lt;=0.7,"Médio","Alto")))</f>
        <v/>
      </c>
      <c r="K40" s="10" t="str">
        <f aca="false">IF(OR($A40="",D40=0,D40=""),"",COUNTIFS(Estudantes!$B$2:$B$501,$A40,Estudantes!$G$2:$G$501,"&gt;=0.7")/D40)</f>
        <v/>
      </c>
      <c r="L40" s="10" t="str">
        <f aca="false">IF($A40="","",IFERROR(COUNTIFS(Estudantes!$B$2:$B$501,$A40,Estudantes!$I$2:$I$501,"&gt;=2")/COUNTIFS(Estudantes!$B$2:$B$501,$A40,Estudantes!$I$2:$I$501,"&lt;&gt;"),""))</f>
        <v/>
      </c>
      <c r="M40" s="10" t="str">
        <f aca="false">IF($A40="","",IFERROR(COUNTIFS(Estudantes!$B$2:$B$501,$A40,Estudantes!$J$2:$J$501,"&gt;=2")/COUNTIFS(Estudantes!$B$2:$B$501,$A40,Estudantes!$J$2:$J$501,"&lt;&gt;"),""))</f>
        <v/>
      </c>
      <c r="N40" s="12" t="str">
        <f aca="false">IF($A40="","",IFERROR(AVERAGEIFS(Estudantes!$K$2:$K$501,Estudantes!$B$2:$B$501,$A40),""))</f>
        <v/>
      </c>
      <c r="O40" s="12" t="str">
        <f aca="false">IF($A40="","",IFERROR(AVERAGEIFS(Estudantes!$L$2:$L$501,Estudantes!$B$2:$B$501,$A40),""))</f>
        <v/>
      </c>
    </row>
    <row r="41" customFormat="false" ht="15" hidden="false" customHeight="false" outlineLevel="0" collapsed="false">
      <c r="A41" s="9" t="str">
        <f aca="false">IF(Turmas!A41="","",Turmas!A41)</f>
        <v/>
      </c>
      <c r="B41" s="9" t="str">
        <f aca="false">IF(Turmas!B41="","",Turmas!B41)</f>
        <v/>
      </c>
      <c r="C41" s="9" t="str">
        <f aca="false">IF($A41="","",COUNTIFS(Estudantes!$B$2:$B$501,$A41,Estudantes!$C$2:$C$501,"&lt;&gt;"))</f>
        <v/>
      </c>
      <c r="D41" s="9" t="str">
        <f aca="false">IF($A41="","",COUNTIFS(Estudantes!$B$2:$B$501,$A41,Estudantes!$D$2:$D$501,"&lt;&gt;"))</f>
        <v/>
      </c>
      <c r="E41" s="9" t="str">
        <f aca="false">IF($A41="","",COUNTIFS(Estudantes!$B$2:$B$501,$A41,Estudantes!$C$2:$C$501,"&lt;&gt;",Estudantes!$D$2:$D$501,"&lt;&gt;"))</f>
        <v/>
      </c>
      <c r="F41" s="10" t="str">
        <f aca="false">IF($A41="","",IFERROR(AVERAGEIFS(Estudantes!$F$2:$F$501,Estudantes!$B$2:$B$501,$A41),""))</f>
        <v/>
      </c>
      <c r="G41" s="10" t="str">
        <f aca="false">IF($A41="","",IFERROR(AVERAGEIFS(Estudantes!$G$2:$G$501,Estudantes!$B$2:$B$501,$A41),""))</f>
        <v/>
      </c>
      <c r="H41" s="10" t="str">
        <f aca="false">IF(OR(F41="",G41=""),"",G41-F41)</f>
        <v/>
      </c>
      <c r="I41" s="11" t="str">
        <f aca="false">IF(OR(F41="",G41=""),"",IFERROR((G41-F41)/(1-F41),""))</f>
        <v/>
      </c>
      <c r="J41" s="9" t="str">
        <f aca="false">IF(I41="","",IF(I41&lt;0.3,"Baixo",IF(I41&lt;=0.7,"Médio","Alto")))</f>
        <v/>
      </c>
      <c r="K41" s="10" t="str">
        <f aca="false">IF(OR($A41="",D41=0,D41=""),"",COUNTIFS(Estudantes!$B$2:$B$501,$A41,Estudantes!$G$2:$G$501,"&gt;=0.7")/D41)</f>
        <v/>
      </c>
      <c r="L41" s="10" t="str">
        <f aca="false">IF($A41="","",IFERROR(COUNTIFS(Estudantes!$B$2:$B$501,$A41,Estudantes!$I$2:$I$501,"&gt;=2")/COUNTIFS(Estudantes!$B$2:$B$501,$A41,Estudantes!$I$2:$I$501,"&lt;&gt;"),""))</f>
        <v/>
      </c>
      <c r="M41" s="10" t="str">
        <f aca="false">IF($A41="","",IFERROR(COUNTIFS(Estudantes!$B$2:$B$501,$A41,Estudantes!$J$2:$J$501,"&gt;=2")/COUNTIFS(Estudantes!$B$2:$B$501,$A41,Estudantes!$J$2:$J$501,"&lt;&gt;"),""))</f>
        <v/>
      </c>
      <c r="N41" s="12" t="str">
        <f aca="false">IF($A41="","",IFERROR(AVERAGEIFS(Estudantes!$K$2:$K$501,Estudantes!$B$2:$B$501,$A41),""))</f>
        <v/>
      </c>
      <c r="O41" s="12" t="str">
        <f aca="false">IF($A41="","",IFERROR(AVERAGEIFS(Estudantes!$L$2:$L$501,Estudantes!$B$2:$B$501,$A41),""))</f>
        <v/>
      </c>
    </row>
    <row r="43" customFormat="false" ht="15" hidden="false" customHeight="false" outlineLevel="0" collapsed="false">
      <c r="A43" s="13" t="s">
        <v>67</v>
      </c>
      <c r="B43" s="13"/>
      <c r="C43" s="13" t="n">
        <f aca="false">COUNTIFS(Estudantes!$B$2:$B$501,"&lt;&gt;",Estudantes!$C$2:$C$501,"&lt;&gt;")</f>
        <v>11</v>
      </c>
      <c r="D43" s="13" t="n">
        <f aca="false">COUNTIFS(Estudantes!$B$2:$B$501,"&lt;&gt;",Estudantes!$D$2:$D$501,"&lt;&gt;")</f>
        <v>11</v>
      </c>
      <c r="E43" s="13" t="n">
        <f aca="false">COUNTIFS(Estudantes!$B$2:$B$501,"&lt;&gt;",Estudantes!$C$2:$C$501,"&lt;&gt;",Estudantes!$D$2:$D$501,"&lt;&gt;")</f>
        <v>11</v>
      </c>
      <c r="F43" s="14" t="n">
        <f aca="false">IFERROR(AVERAGE(Estudantes!$F$2:$F$501),"")</f>
        <v>0.398937426210154</v>
      </c>
      <c r="G43" s="14" t="n">
        <f aca="false">IFERROR(AVERAGE(Estudantes!$G$2:$G$501),"")</f>
        <v>0.682251082251082</v>
      </c>
      <c r="H43" s="14" t="n">
        <f aca="false">IF(OR(F43="",G43=""),"",G43-F43)</f>
        <v>0.283313656040929</v>
      </c>
      <c r="I43" s="15" t="n">
        <f aca="false">IF(OR(F43="",G43=""),"",IFERROR((G43-F43)/(1-F43),""))</f>
        <v>0.47135467819027</v>
      </c>
      <c r="J43" s="13" t="str">
        <f aca="false">IF(I43="","",IF(I43&lt;0.3,"Baixo",IF(I43&lt;=0.7,"Médio","Alto")))</f>
        <v>Médio</v>
      </c>
      <c r="K43" s="14" t="n">
        <f aca="false">IF(D43=0,"",COUNTIF(Estudantes!$G$2:$G$501,"&gt;=0.7")/D43)</f>
        <v>0.454545454545455</v>
      </c>
      <c r="L43" s="14" t="n">
        <f aca="false">IFERROR(COUNTIF(Estudantes!$I$2:$I$501,"&gt;=2")/COUNT(Estudantes!$I$2:$I$501),"")</f>
        <v>0.545454545454545</v>
      </c>
      <c r="M43" s="14" t="n">
        <f aca="false">IFERROR(COUNTIF(Estudantes!$J$2:$J$501,"&gt;=2")/COUNT(Estudantes!$J$2:$J$501),"")</f>
        <v>1</v>
      </c>
      <c r="N43" s="16" t="n">
        <f aca="false">IFERROR(AVERAGE(Estudantes!$K$2:$K$501),"")</f>
        <v>2.44285714285714</v>
      </c>
      <c r="O43" s="16" t="n">
        <f aca="false">IFERROR(AVERAGE(Estudantes!$L$2:$L$501),"")</f>
        <v>3.08571428571429</v>
      </c>
    </row>
    <row r="45" customFormat="false" ht="15" hidden="false" customHeight="false" outlineLevel="0" collapsed="false">
      <c r="A45" s="17" t="s">
        <v>68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2"/>
    <col collapsed="false" customWidth="true" hidden="false" outlineLevel="0" max="5" min="5" style="0" width="11"/>
    <col collapsed="false" customWidth="true" hidden="false" outlineLevel="0" max="6" min="6" style="0" width="9"/>
    <col collapsed="false" customWidth="true" hidden="false" outlineLevel="0" max="7" min="7" style="0" width="14"/>
    <col collapsed="false" customWidth="true" hidden="false" outlineLevel="0" max="8" min="8" style="0" width="52"/>
  </cols>
  <sheetData>
    <row r="1" customFormat="false" ht="36" hidden="false" customHeight="true" outlineLevel="0" collapsed="false">
      <c r="A1" s="7" t="s">
        <v>69</v>
      </c>
      <c r="B1" s="7" t="s">
        <v>70</v>
      </c>
      <c r="C1" s="7" t="s">
        <v>71</v>
      </c>
      <c r="D1" s="7" t="s">
        <v>72</v>
      </c>
      <c r="E1" s="7" t="s">
        <v>73</v>
      </c>
      <c r="F1" s="7" t="s">
        <v>74</v>
      </c>
      <c r="G1" s="7" t="s">
        <v>75</v>
      </c>
      <c r="H1" s="7" t="s">
        <v>76</v>
      </c>
    </row>
    <row r="2" customFormat="false" ht="15" hidden="false" customHeight="false" outlineLevel="0" collapsed="false">
      <c r="A2" s="18" t="s">
        <v>77</v>
      </c>
      <c r="B2" s="18" t="s">
        <v>78</v>
      </c>
      <c r="C2" s="19"/>
      <c r="D2" s="19"/>
      <c r="E2" s="20" t="str">
        <f aca="false">IF(OR(C2="",D2="",D2=0),"",C2/D2)</f>
        <v/>
      </c>
      <c r="F2" s="21" t="n">
        <v>1</v>
      </c>
      <c r="G2" s="18" t="str">
        <f aca="false">IF(E2="","Sem dados",IF(E2&gt;=F2,"Atingida",IF(E2&gt;=F2*0.8,"Parcial","Não atingida")))</f>
        <v>Sem dados</v>
      </c>
      <c r="H2" s="18" t="s">
        <v>79</v>
      </c>
    </row>
    <row r="3" customFormat="false" ht="15" hidden="false" customHeight="false" outlineLevel="0" collapsed="false">
      <c r="A3" s="18" t="s">
        <v>80</v>
      </c>
      <c r="B3" s="18" t="s">
        <v>78</v>
      </c>
      <c r="C3" s="19"/>
      <c r="D3" s="19"/>
      <c r="E3" s="20" t="str">
        <f aca="false">IF(OR(C3="",D3="",D3=0),"",C3/D3)</f>
        <v/>
      </c>
      <c r="F3" s="21" t="n">
        <v>0.9</v>
      </c>
      <c r="G3" s="18" t="str">
        <f aca="false">IF(E3="","Sem dados",IF(E3&gt;=F3,"Atingida",IF(E3&gt;=F3*0.8,"Parcial","Não atingida")))</f>
        <v>Sem dados</v>
      </c>
      <c r="H3" s="18" t="s">
        <v>81</v>
      </c>
    </row>
    <row r="4" customFormat="false" ht="26.85" hidden="false" customHeight="false" outlineLevel="0" collapsed="false">
      <c r="A4" s="18" t="s">
        <v>82</v>
      </c>
      <c r="B4" s="18" t="s">
        <v>78</v>
      </c>
      <c r="C4" s="19"/>
      <c r="D4" s="19"/>
      <c r="E4" s="20" t="str">
        <f aca="false">IF(OR(C4="",D4="",D4=0),"",C4/D4)</f>
        <v/>
      </c>
      <c r="F4" s="21" t="n">
        <v>0.8</v>
      </c>
      <c r="G4" s="18" t="str">
        <f aca="false">IF(E4="","Sem dados",IF(E4&gt;=F4,"Atingida",IF(E4&gt;=F4*0.8,"Parcial","Não atingida")))</f>
        <v>Sem dados</v>
      </c>
      <c r="H4" s="18" t="s">
        <v>83</v>
      </c>
    </row>
    <row r="5" customFormat="false" ht="15" hidden="false" customHeight="false" outlineLevel="0" collapsed="false">
      <c r="A5" s="18" t="s">
        <v>84</v>
      </c>
      <c r="B5" s="18" t="s">
        <v>78</v>
      </c>
      <c r="C5" s="19"/>
      <c r="D5" s="19"/>
      <c r="E5" s="20" t="str">
        <f aca="false">IF(OR(C5="",D5="",D5=0),"",C5/D5)</f>
        <v/>
      </c>
      <c r="F5" s="21" t="n">
        <v>0.4</v>
      </c>
      <c r="G5" s="18" t="str">
        <f aca="false">IF(E5="","Sem dados",IF(E5&gt;=F5,"Atingida",IF(E5&gt;=F5*0.8,"Parcial","Não atingida")))</f>
        <v>Sem dados</v>
      </c>
      <c r="H5" s="18" t="s">
        <v>85</v>
      </c>
    </row>
    <row r="6" customFormat="false" ht="15" hidden="false" customHeight="false" outlineLevel="0" collapsed="false">
      <c r="A6" s="18" t="s">
        <v>86</v>
      </c>
      <c r="B6" s="18" t="s">
        <v>78</v>
      </c>
      <c r="C6" s="19"/>
      <c r="D6" s="19"/>
      <c r="E6" s="20" t="str">
        <f aca="false">IF(OR(C6="",D6="",D6=0),"",C6/D6)</f>
        <v/>
      </c>
      <c r="F6" s="21" t="n">
        <v>0.85</v>
      </c>
      <c r="G6" s="18" t="str">
        <f aca="false">IF(E6="","Sem dados",IF(E6&gt;=F6,"Atingida",IF(E6&gt;=F6*0.8,"Parcial","Não atingida")))</f>
        <v>Sem dados</v>
      </c>
      <c r="H6" s="18" t="s">
        <v>87</v>
      </c>
    </row>
    <row r="7" customFormat="false" ht="15" hidden="false" customHeight="false" outlineLevel="0" collapsed="false">
      <c r="A7" s="18" t="s">
        <v>88</v>
      </c>
      <c r="B7" s="18" t="s">
        <v>78</v>
      </c>
      <c r="C7" s="19"/>
      <c r="D7" s="19"/>
      <c r="E7" s="20" t="str">
        <f aca="false">IF(OR(C7="",D7="",D7=0),"",C7/D7)</f>
        <v/>
      </c>
      <c r="F7" s="21" t="n">
        <v>0.7</v>
      </c>
      <c r="G7" s="18" t="str">
        <f aca="false">IF(E7="","Sem dados",IF(E7&gt;=F7,"Atingida",IF(E7&gt;=F7*0.8,"Parcial","Não atingida")))</f>
        <v>Sem dados</v>
      </c>
      <c r="H7" s="18" t="s">
        <v>89</v>
      </c>
    </row>
    <row r="8" customFormat="false" ht="26.85" hidden="false" customHeight="false" outlineLevel="0" collapsed="false">
      <c r="A8" s="18" t="s">
        <v>90</v>
      </c>
      <c r="B8" s="18" t="s">
        <v>91</v>
      </c>
      <c r="C8" s="19"/>
      <c r="D8" s="19"/>
      <c r="E8" s="20" t="str">
        <f aca="false">IF(OR(C8="",D8="",D8=0),"",C8/D8)</f>
        <v/>
      </c>
      <c r="F8" s="21" t="n">
        <v>1</v>
      </c>
      <c r="G8" s="18" t="str">
        <f aca="false">IF(E8="","Sem dados",IF(E8&gt;=F8,"Atingida",IF(E8&gt;=F8*0.8,"Parcial","Não atingida")))</f>
        <v>Sem dados</v>
      </c>
      <c r="H8" s="18" t="s">
        <v>92</v>
      </c>
    </row>
    <row r="9" customFormat="false" ht="26.85" hidden="false" customHeight="false" outlineLevel="0" collapsed="false">
      <c r="A9" s="18" t="s">
        <v>93</v>
      </c>
      <c r="B9" s="18" t="s">
        <v>91</v>
      </c>
      <c r="C9" s="19"/>
      <c r="D9" s="19"/>
      <c r="E9" s="20" t="str">
        <f aca="false">IF(OR(C9="",D9="",D9=0),"",C9/D9)</f>
        <v/>
      </c>
      <c r="F9" s="21" t="n">
        <v>1</v>
      </c>
      <c r="G9" s="18" t="str">
        <f aca="false">IF(E9="","Sem dados",IF(E9&gt;=F9,"Atingida",IF(E9&gt;=F9*0.8,"Parcial","Não atingida")))</f>
        <v>Sem dados</v>
      </c>
      <c r="H9" s="18" t="s">
        <v>94</v>
      </c>
    </row>
    <row r="10" customFormat="false" ht="26.85" hidden="false" customHeight="false" outlineLevel="0" collapsed="false">
      <c r="A10" s="18" t="s">
        <v>95</v>
      </c>
      <c r="B10" s="18" t="s">
        <v>73</v>
      </c>
      <c r="C10" s="18" t="s">
        <v>96</v>
      </c>
      <c r="D10" s="18" t="s">
        <v>96</v>
      </c>
      <c r="E10" s="20" t="n">
        <f aca="false">Consolidação!H43</f>
        <v>0.283313656040929</v>
      </c>
      <c r="F10" s="21" t="n">
        <v>0.2</v>
      </c>
      <c r="G10" s="18" t="str">
        <f aca="false">IF(E10="","Sem dados",IF(E10&gt;=F10,"Atingida",IF(E10&gt;=F10*0.8,"Parcial","Não atingida")))</f>
        <v>Atingida</v>
      </c>
      <c r="H10" s="18" t="s">
        <v>97</v>
      </c>
    </row>
    <row r="11" customFormat="false" ht="26.85" hidden="false" customHeight="false" outlineLevel="0" collapsed="false">
      <c r="A11" s="18" t="s">
        <v>98</v>
      </c>
      <c r="B11" s="18" t="s">
        <v>73</v>
      </c>
      <c r="C11" s="18" t="s">
        <v>96</v>
      </c>
      <c r="D11" s="18" t="s">
        <v>96</v>
      </c>
      <c r="E11" s="20" t="n">
        <f aca="false">Consolidação!K43</f>
        <v>0.454545454545455</v>
      </c>
      <c r="F11" s="21" t="n">
        <v>0.7</v>
      </c>
      <c r="G11" s="18" t="str">
        <f aca="false">IF(E11="","Sem dados",IF(E11&gt;=F11,"Atingida",IF(E11&gt;=F11*0.8,"Parcial","Não atingida")))</f>
        <v>Não atingida</v>
      </c>
      <c r="H11" s="18" t="s">
        <v>99</v>
      </c>
    </row>
    <row r="12" customFormat="false" ht="26.85" hidden="false" customHeight="false" outlineLevel="0" collapsed="false">
      <c r="A12" s="18" t="s">
        <v>100</v>
      </c>
      <c r="B12" s="18" t="s">
        <v>73</v>
      </c>
      <c r="C12" s="18" t="s">
        <v>96</v>
      </c>
      <c r="D12" s="18" t="s">
        <v>96</v>
      </c>
      <c r="E12" s="20" t="n">
        <f aca="false">Consolidação!M43</f>
        <v>1</v>
      </c>
      <c r="F12" s="21" t="n">
        <v>0.9</v>
      </c>
      <c r="G12" s="18" t="str">
        <f aca="false">IF(E12="","Sem dados",IF(E12&gt;=F12,"Atingida",IF(E12&gt;=F12*0.8,"Parcial","Não atingida")))</f>
        <v>Atingida</v>
      </c>
      <c r="H12" s="18" t="s">
        <v>101</v>
      </c>
    </row>
    <row r="14" customFormat="false" ht="15" hidden="false" customHeight="false" outlineLevel="0" collapsed="false">
      <c r="A14" s="17" t="s">
        <v>102</v>
      </c>
    </row>
  </sheetData>
  <conditionalFormatting sqref="G2:G12">
    <cfRule type="cellIs" priority="2" operator="equal" aboveAverage="0" equalAverage="0" bottom="0" percent="0" rank="0" text="" dxfId="0">
      <formula>"Atingida"</formula>
    </cfRule>
    <cfRule type="cellIs" priority="3" operator="equal" aboveAverage="0" equalAverage="0" bottom="0" percent="0" rank="0" text="" dxfId="1">
      <formula>"Parcial"</formula>
    </cfRule>
    <cfRule type="cellIs" priority="4" operator="equal" aboveAverage="0" equalAverage="0" bottom="0" percent="0" rank="0" text="" dxfId="2">
      <formula>"Não atingida"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2026-10-16T03:53:14Z</dcterms:created>
  <dc:creator>openpyxl</dc:creator>
  <dc:description/>
  <dc:language>en-US</dc:language>
  <cp:lastModifiedBy/>
  <dcterms:modified xsi:type="dcterms:W3CDTF">2026-10-16T03:53:14Z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