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Rede" sheetId="2" state="visible" r:id="rId4"/>
    <sheet name="Preços" sheetId="3" state="visible" r:id="rId5"/>
    <sheet name="Resumo" sheetId="4" state="visible" r:id="rId6"/>
    <sheet name="Onda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<sst xmlns="http://schemas.openxmlformats.org/spreadsheetml/2006/main" count="123" uniqueCount="88">
  <si>
    <t xml:space="preserve">Calculadora de custos da replicação – Guia de Replicação (P20)</t>
  </si>
  <si>
    <t xml:space="preserve">Ecossistema Digital Corpo &amp; Cuidado · Editora Quick Mind</t>
  </si>
  <si>
    <t xml:space="preserve">Como usar</t>
  </si>
  <si>
    <t xml:space="preserve">1. Aba Rede: informe o número de escolas e, por etapa, turmas, estudantes e educadores.</t>
  </si>
  <si>
    <t xml:space="preserve">2. Aba Preços: substitua os preços ilustrativos pelos valores da proposta comercial da Editora Quick Mind e pelas tabelas da sua rede. Ajuste também os parâmetros (por exemplo, turmas por jogo).</t>
  </si>
  <si>
    <t xml:space="preserve">3. Aba Resumo: veja as quantidades, o custo de cada item, o custo total e o custo por estudante.</t>
  </si>
  <si>
    <t xml:space="preserve">4. Aba Ondas: distribua o custo pelos anos da replicação, de acordo com a porcentagem de escolas em cada onda.</t>
  </si>
  <si>
    <t xml:space="preserve">Legenda</t>
  </si>
  <si>
    <t xml:space="preserve">Células amarelas com texto azul: dados para preencher. Células brancas com texto preto: fórmulas, não alterar. Texto verde: valor trazido de outra aba.</t>
  </si>
  <si>
    <t xml:space="preserve">ATENÇÃO: os preços que vêm preenchidos são FICTÍCIOS, apenas para mostrar o funcionamento dos cálculos. Eles não constituem proposta comercial.</t>
  </si>
  <si>
    <t xml:space="preserve">Os números de escolas, turmas e estudantes que vêm preenchidos também são um EXEMPLO de rede fictícia.</t>
  </si>
  <si>
    <t xml:space="preserve">Dado</t>
  </si>
  <si>
    <t xml:space="preserve">Valor</t>
  </si>
  <si>
    <t xml:space="preserve">Observação</t>
  </si>
  <si>
    <t xml:space="preserve">Número de escolas</t>
  </si>
  <si>
    <t xml:space="preserve">EXEMPLO – rede fictícia</t>
  </si>
  <si>
    <t xml:space="preserve">Famílias por estudante</t>
  </si>
  <si>
    <t xml:space="preserve">Use 1 se cada estudante corresponde a uma família</t>
  </si>
  <si>
    <t xml:space="preserve">Etapa (caderno)</t>
  </si>
  <si>
    <t xml:space="preserve">Turmas</t>
  </si>
  <si>
    <t xml:space="preserve">Estudantes</t>
  </si>
  <si>
    <t xml:space="preserve">Educadores que aplicam</t>
  </si>
  <si>
    <t xml:space="preserve">1º e 2º anos (P01)</t>
  </si>
  <si>
    <t xml:space="preserve">3º ao 5º ano (P02)</t>
  </si>
  <si>
    <t xml:space="preserve">6º e 7º anos (P03)</t>
  </si>
  <si>
    <t xml:space="preserve">8º e 9º anos (P04)</t>
  </si>
  <si>
    <t xml:space="preserve">Ensino Médio (P05)</t>
  </si>
  <si>
    <t xml:space="preserve">Total</t>
  </si>
  <si>
    <t xml:space="preserve">Item</t>
  </si>
  <si>
    <t xml:space="preserve">Unidade</t>
  </si>
  <si>
    <t xml:space="preserve">Preço unitário (R$)</t>
  </si>
  <si>
    <t xml:space="preserve">Caderno do estudante (P01 a P05)</t>
  </si>
  <si>
    <t xml:space="preserve">por estudante</t>
  </si>
  <si>
    <t xml:space="preserve">FICTÍCIO – substituir pela proposta comercial</t>
  </si>
  <si>
    <t xml:space="preserve">Guia Prático do Educador (P10)</t>
  </si>
  <si>
    <t xml:space="preserve">por educador</t>
  </si>
  <si>
    <t xml:space="preserve">Livro do Facilitador (P11)</t>
  </si>
  <si>
    <t xml:space="preserve">por facilitador</t>
  </si>
  <si>
    <t xml:space="preserve">Kit da gestão (P12, P13 e P19)</t>
  </si>
  <si>
    <t xml:space="preserve">por escola</t>
  </si>
  <si>
    <t xml:space="preserve">Conversas em Casa (P14) impresso</t>
  </si>
  <si>
    <t xml:space="preserve">por família</t>
  </si>
  <si>
    <t xml:space="preserve">Jogo EF I (P15-A)</t>
  </si>
  <si>
    <t xml:space="preserve">por jogo</t>
  </si>
  <si>
    <t xml:space="preserve">Jogo EF II (P15-B)</t>
  </si>
  <si>
    <t xml:space="preserve">Jogo EM (P15-C)</t>
  </si>
  <si>
    <t xml:space="preserve">Kit Semana Escolar (P17) e cartazes</t>
  </si>
  <si>
    <t xml:space="preserve">Plataforma (P18)</t>
  </si>
  <si>
    <t xml:space="preserve">por escola por ano</t>
  </si>
  <si>
    <t xml:space="preserve">Curso de Formação 40 h (P09)</t>
  </si>
  <si>
    <t xml:space="preserve">Módulo do multiplicador 20 h</t>
  </si>
  <si>
    <t xml:space="preserve">por multiplicador</t>
  </si>
  <si>
    <t xml:space="preserve">Visita de supervisão</t>
  </si>
  <si>
    <t xml:space="preserve">por visita</t>
  </si>
  <si>
    <t xml:space="preserve">Parâmetro</t>
  </si>
  <si>
    <t xml:space="preserve">Facilitadores por escola</t>
  </si>
  <si>
    <t xml:space="preserve">Profissionais que conduzem oficinas e rodas</t>
  </si>
  <si>
    <t xml:space="preserve">Turmas por jogo</t>
  </si>
  <si>
    <t xml:space="preserve">Um jogo atende várias turmas da mesma escola</t>
  </si>
  <si>
    <t xml:space="preserve">% de famílias com P14 impresso</t>
  </si>
  <si>
    <t xml:space="preserve">As demais acessam pela plataforma</t>
  </si>
  <si>
    <t xml:space="preserve">Educadores por multiplicador</t>
  </si>
  <si>
    <t xml:space="preserve">Recomendação: 15 a 25</t>
  </si>
  <si>
    <t xml:space="preserve">Visitas de supervisão por escola por ano</t>
  </si>
  <si>
    <t xml:space="preserve">Visitas dos multiplicadores</t>
  </si>
  <si>
    <t xml:space="preserve">Anos de plataforma</t>
  </si>
  <si>
    <t xml:space="preserve">Número de anos de assinatura no período</t>
  </si>
  <si>
    <t xml:space="preserve">Quantidade</t>
  </si>
  <si>
    <t xml:space="preserve">Total (R$)</t>
  </si>
  <si>
    <t xml:space="preserve">Visitas de supervisão</t>
  </si>
  <si>
    <t xml:space="preserve">CUSTO TOTAL</t>
  </si>
  <si>
    <t xml:space="preserve">Custo por estudante</t>
  </si>
  <si>
    <t xml:space="preserve">Custo por escola</t>
  </si>
  <si>
    <t xml:space="preserve">Multiplicadores necessários</t>
  </si>
  <si>
    <t xml:space="preserve">Valores calculados a partir de preços FICTÍCIOS. Substitua os preços na aba Preços.</t>
  </si>
  <si>
    <t xml:space="preserve">Período</t>
  </si>
  <si>
    <t xml:space="preserve">Fase</t>
  </si>
  <si>
    <t xml:space="preserve">% do custo total</t>
  </si>
  <si>
    <t xml:space="preserve">Custo estimado (R$)</t>
  </si>
  <si>
    <t xml:space="preserve">Ano 1</t>
  </si>
  <si>
    <t xml:space="preserve">Piloto</t>
  </si>
  <si>
    <t xml:space="preserve">Escolas-piloto e formação inicial</t>
  </si>
  <si>
    <t xml:space="preserve">Ano 2</t>
  </si>
  <si>
    <t xml:space="preserve">Ondas 1 e 2</t>
  </si>
  <si>
    <t xml:space="preserve">Expansão para a maior parte da rede</t>
  </si>
  <si>
    <t xml:space="preserve">Ano 3</t>
  </si>
  <si>
    <t xml:space="preserve">Onda 3 e sustentação</t>
  </si>
  <si>
    <t xml:space="preserve">Cobertura total e formação continuada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</si>
</sst>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"/>
    <numFmt numFmtId="167" formatCode="&quot;R$ &quot;#,##0.00"/>
    <numFmt numFmtId="168" formatCode="0"/>
    <numFmt numFmtId="169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6D344D"/>
      <name val="Arial"/>
      <family val="0"/>
      <charset val="1"/>
    </font>
    <font>
      <i val="true"/>
      <sz val="11"/>
      <color rgb="FF6E5E66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6D344D"/>
      <name val="Arial"/>
      <family val="0"/>
      <charset val="1"/>
    </font>
    <font>
      <b val="true"/>
      <sz val="11"/>
      <color rgb="FFC95E8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6D344D"/>
        <bgColor rgb="FF993366"/>
      </patternFill>
    </fill>
    <fill>
      <patternFill patternType="solid">
        <fgColor rgb="FFFFF2CC"/>
        <bgColor rgb="FFF3E8E4"/>
      </patternFill>
    </fill>
    <fill>
      <patternFill patternType="solid">
        <fgColor rgb="FFF3E8E4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BB8C"/>
      </left>
      <right style="thin">
        <color rgb="FFDABB8C"/>
      </right>
      <top style="thin">
        <color rgb="FFDABB8C"/>
      </top>
      <bottom style="thin">
        <color rgb="FFDABB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BB8C"/>
      <rgbColor rgb="FF808080"/>
      <rgbColor rgb="FF9999FF"/>
      <rgbColor rgb="FF6D344D"/>
      <rgbColor rgb="FFFFF2CC"/>
      <rgbColor rgb="FFCCFFFF"/>
      <rgbColor rgb="FF660066"/>
      <rgbColor rgb="FFC95E8A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8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5E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26.8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26.8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7</v>
      </c>
    </row>
    <row r="11" customFormat="false" ht="26.8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26.85" hidden="false" customHeight="false" outlineLevel="0" collapsed="false">
      <c r="B13" s="5" t="s">
        <v>9</v>
      </c>
    </row>
    <row r="14" customFormat="false" ht="26.85" hidden="false" customHeight="false" outlineLevel="0" collapsed="false">
      <c r="B14" s="5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4"/>
    <col collapsed="false" customWidth="true" hidden="false" outlineLevel="0" max="4" min="4" style="0" width="18"/>
  </cols>
  <sheetData>
    <row r="1" customFormat="false" ht="31.5" hidden="false" customHeight="true" outlineLevel="0" collapsed="false">
      <c r="A1" s="6" t="s">
        <v>11</v>
      </c>
      <c r="B1" s="6" t="s">
        <v>12</v>
      </c>
      <c r="C1" s="6" t="s">
        <v>13</v>
      </c>
    </row>
    <row r="2" customFormat="false" ht="15" hidden="false" customHeight="false" outlineLevel="0" collapsed="false">
      <c r="A2" s="7" t="s">
        <v>14</v>
      </c>
      <c r="B2" s="8" t="n">
        <v>20</v>
      </c>
      <c r="C2" s="9" t="s">
        <v>15</v>
      </c>
    </row>
    <row r="3" customFormat="false" ht="15" hidden="false" customHeight="false" outlineLevel="0" collapsed="false">
      <c r="A3" s="7" t="s">
        <v>16</v>
      </c>
      <c r="B3" s="10" t="n">
        <v>1</v>
      </c>
      <c r="C3" s="9" t="s">
        <v>17</v>
      </c>
    </row>
    <row r="5" customFormat="false" ht="31.5" hidden="false" customHeight="true" outlineLevel="0" collapsed="false">
      <c r="A5" s="6" t="s">
        <v>18</v>
      </c>
      <c r="B5" s="6" t="s">
        <v>19</v>
      </c>
      <c r="C5" s="6" t="s">
        <v>20</v>
      </c>
      <c r="D5" s="6" t="s">
        <v>21</v>
      </c>
    </row>
    <row r="6" customFormat="false" ht="15" hidden="false" customHeight="false" outlineLevel="0" collapsed="false">
      <c r="A6" s="9" t="s">
        <v>22</v>
      </c>
      <c r="B6" s="8" t="n">
        <v>40</v>
      </c>
      <c r="C6" s="8" t="n">
        <v>1000</v>
      </c>
      <c r="D6" s="8" t="n">
        <v>40</v>
      </c>
    </row>
    <row r="7" customFormat="false" ht="15" hidden="false" customHeight="false" outlineLevel="0" collapsed="false">
      <c r="A7" s="9" t="s">
        <v>23</v>
      </c>
      <c r="B7" s="8" t="n">
        <v>60</v>
      </c>
      <c r="C7" s="8" t="n">
        <v>1500</v>
      </c>
      <c r="D7" s="8" t="n">
        <v>60</v>
      </c>
    </row>
    <row r="8" customFormat="false" ht="15" hidden="false" customHeight="false" outlineLevel="0" collapsed="false">
      <c r="A8" s="9" t="s">
        <v>24</v>
      </c>
      <c r="B8" s="8" t="n">
        <v>36</v>
      </c>
      <c r="C8" s="8" t="n">
        <v>1000</v>
      </c>
      <c r="D8" s="8" t="n">
        <v>24</v>
      </c>
    </row>
    <row r="9" customFormat="false" ht="15" hidden="false" customHeight="false" outlineLevel="0" collapsed="false">
      <c r="A9" s="9" t="s">
        <v>25</v>
      </c>
      <c r="B9" s="8" t="n">
        <v>36</v>
      </c>
      <c r="C9" s="8" t="n">
        <v>1000</v>
      </c>
      <c r="D9" s="8" t="n">
        <v>24</v>
      </c>
    </row>
    <row r="10" customFormat="false" ht="15" hidden="false" customHeight="false" outlineLevel="0" collapsed="false">
      <c r="A10" s="9" t="s">
        <v>26</v>
      </c>
      <c r="B10" s="8" t="n">
        <v>30</v>
      </c>
      <c r="C10" s="8" t="n">
        <v>900</v>
      </c>
      <c r="D10" s="8" t="n">
        <v>20</v>
      </c>
    </row>
    <row r="11" customFormat="false" ht="15" hidden="false" customHeight="false" outlineLevel="0" collapsed="false">
      <c r="A11" s="11" t="s">
        <v>27</v>
      </c>
      <c r="B11" s="12" t="n">
        <f aca="false">SUM(B6:B10)</f>
        <v>202</v>
      </c>
      <c r="C11" s="12" t="n">
        <f aca="false">SUM(C6:C10)</f>
        <v>5400</v>
      </c>
      <c r="D11" s="12" t="n">
        <f aca="false">SUM(D6:D10)</f>
        <v>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50"/>
  </cols>
  <sheetData>
    <row r="1" customFormat="false" ht="31.5" hidden="false" customHeight="true" outlineLevel="0" collapsed="false">
      <c r="A1" s="6" t="s">
        <v>28</v>
      </c>
      <c r="B1" s="6" t="s">
        <v>29</v>
      </c>
      <c r="C1" s="6" t="s">
        <v>30</v>
      </c>
      <c r="D1" s="6" t="s">
        <v>13</v>
      </c>
    </row>
    <row r="2" customFormat="false" ht="15" hidden="false" customHeight="false" outlineLevel="0" collapsed="false">
      <c r="A2" s="9" t="s">
        <v>31</v>
      </c>
      <c r="B2" s="9" t="s">
        <v>32</v>
      </c>
      <c r="C2" s="13" t="n">
        <v>45</v>
      </c>
      <c r="D2" s="9" t="s">
        <v>33</v>
      </c>
    </row>
    <row r="3" customFormat="false" ht="15" hidden="false" customHeight="false" outlineLevel="0" collapsed="false">
      <c r="A3" s="9" t="s">
        <v>34</v>
      </c>
      <c r="B3" s="9" t="s">
        <v>35</v>
      </c>
      <c r="C3" s="13" t="n">
        <v>80</v>
      </c>
      <c r="D3" s="9" t="s">
        <v>33</v>
      </c>
    </row>
    <row r="4" customFormat="false" ht="15" hidden="false" customHeight="false" outlineLevel="0" collapsed="false">
      <c r="A4" s="9" t="s">
        <v>36</v>
      </c>
      <c r="B4" s="9" t="s">
        <v>37</v>
      </c>
      <c r="C4" s="13" t="n">
        <v>90</v>
      </c>
      <c r="D4" s="9" t="s">
        <v>33</v>
      </c>
    </row>
    <row r="5" customFormat="false" ht="15" hidden="false" customHeight="false" outlineLevel="0" collapsed="false">
      <c r="A5" s="9" t="s">
        <v>38</v>
      </c>
      <c r="B5" s="9" t="s">
        <v>39</v>
      </c>
      <c r="C5" s="13" t="n">
        <v>250</v>
      </c>
      <c r="D5" s="9" t="s">
        <v>33</v>
      </c>
    </row>
    <row r="6" customFormat="false" ht="15" hidden="false" customHeight="false" outlineLevel="0" collapsed="false">
      <c r="A6" s="9" t="s">
        <v>40</v>
      </c>
      <c r="B6" s="9" t="s">
        <v>41</v>
      </c>
      <c r="C6" s="13" t="n">
        <v>25</v>
      </c>
      <c r="D6" s="9" t="s">
        <v>33</v>
      </c>
    </row>
    <row r="7" customFormat="false" ht="15" hidden="false" customHeight="false" outlineLevel="0" collapsed="false">
      <c r="A7" s="9" t="s">
        <v>42</v>
      </c>
      <c r="B7" s="9" t="s">
        <v>43</v>
      </c>
      <c r="C7" s="13" t="n">
        <v>350</v>
      </c>
      <c r="D7" s="9" t="s">
        <v>33</v>
      </c>
    </row>
    <row r="8" customFormat="false" ht="15" hidden="false" customHeight="false" outlineLevel="0" collapsed="false">
      <c r="A8" s="9" t="s">
        <v>44</v>
      </c>
      <c r="B8" s="9" t="s">
        <v>43</v>
      </c>
      <c r="C8" s="13" t="n">
        <v>380</v>
      </c>
      <c r="D8" s="9" t="s">
        <v>33</v>
      </c>
    </row>
    <row r="9" customFormat="false" ht="15" hidden="false" customHeight="false" outlineLevel="0" collapsed="false">
      <c r="A9" s="9" t="s">
        <v>45</v>
      </c>
      <c r="B9" s="9" t="s">
        <v>43</v>
      </c>
      <c r="C9" s="13" t="n">
        <v>380</v>
      </c>
      <c r="D9" s="9" t="s">
        <v>33</v>
      </c>
    </row>
    <row r="10" customFormat="false" ht="15" hidden="false" customHeight="false" outlineLevel="0" collapsed="false">
      <c r="A10" s="9" t="s">
        <v>46</v>
      </c>
      <c r="B10" s="9" t="s">
        <v>39</v>
      </c>
      <c r="C10" s="13" t="n">
        <v>150</v>
      </c>
      <c r="D10" s="9" t="s">
        <v>33</v>
      </c>
    </row>
    <row r="11" customFormat="false" ht="15" hidden="false" customHeight="false" outlineLevel="0" collapsed="false">
      <c r="A11" s="9" t="s">
        <v>47</v>
      </c>
      <c r="B11" s="9" t="s">
        <v>48</v>
      </c>
      <c r="C11" s="13" t="n">
        <v>1200</v>
      </c>
      <c r="D11" s="9" t="s">
        <v>33</v>
      </c>
    </row>
    <row r="12" customFormat="false" ht="15" hidden="false" customHeight="false" outlineLevel="0" collapsed="false">
      <c r="A12" s="9" t="s">
        <v>49</v>
      </c>
      <c r="B12" s="9" t="s">
        <v>35</v>
      </c>
      <c r="C12" s="13" t="n">
        <v>400</v>
      </c>
      <c r="D12" s="9" t="s">
        <v>33</v>
      </c>
    </row>
    <row r="13" customFormat="false" ht="15" hidden="false" customHeight="false" outlineLevel="0" collapsed="false">
      <c r="A13" s="9" t="s">
        <v>50</v>
      </c>
      <c r="B13" s="9" t="s">
        <v>51</v>
      </c>
      <c r="C13" s="13" t="n">
        <v>600</v>
      </c>
      <c r="D13" s="9" t="s">
        <v>33</v>
      </c>
    </row>
    <row r="14" customFormat="false" ht="15" hidden="false" customHeight="false" outlineLevel="0" collapsed="false">
      <c r="A14" s="9" t="s">
        <v>52</v>
      </c>
      <c r="B14" s="9" t="s">
        <v>53</v>
      </c>
      <c r="C14" s="13" t="n">
        <v>300</v>
      </c>
      <c r="D14" s="9" t="s">
        <v>33</v>
      </c>
    </row>
    <row r="17" customFormat="false" ht="31.5" hidden="false" customHeight="true" outlineLevel="0" collapsed="false">
      <c r="A17" s="6" t="s">
        <v>54</v>
      </c>
      <c r="B17" s="6"/>
      <c r="C17" s="6" t="s">
        <v>12</v>
      </c>
      <c r="D17" s="6" t="s">
        <v>13</v>
      </c>
    </row>
    <row r="18" customFormat="false" ht="15" hidden="false" customHeight="false" outlineLevel="0" collapsed="false">
      <c r="A18" s="9" t="s">
        <v>55</v>
      </c>
      <c r="C18" s="14" t="n">
        <v>2</v>
      </c>
      <c r="D18" s="9" t="s">
        <v>56</v>
      </c>
    </row>
    <row r="19" customFormat="false" ht="15" hidden="false" customHeight="false" outlineLevel="0" collapsed="false">
      <c r="A19" s="9" t="s">
        <v>57</v>
      </c>
      <c r="C19" s="14" t="n">
        <v>4</v>
      </c>
      <c r="D19" s="9" t="s">
        <v>58</v>
      </c>
    </row>
    <row r="20" customFormat="false" ht="15" hidden="false" customHeight="false" outlineLevel="0" collapsed="false">
      <c r="A20" s="9" t="s">
        <v>59</v>
      </c>
      <c r="C20" s="15" t="n">
        <v>0.5</v>
      </c>
      <c r="D20" s="9" t="s">
        <v>60</v>
      </c>
    </row>
    <row r="21" customFormat="false" ht="15" hidden="false" customHeight="false" outlineLevel="0" collapsed="false">
      <c r="A21" s="9" t="s">
        <v>61</v>
      </c>
      <c r="C21" s="14" t="n">
        <v>20</v>
      </c>
      <c r="D21" s="9" t="s">
        <v>62</v>
      </c>
    </row>
    <row r="22" customFormat="false" ht="15" hidden="false" customHeight="false" outlineLevel="0" collapsed="false">
      <c r="A22" s="9" t="s">
        <v>63</v>
      </c>
      <c r="C22" s="14" t="n">
        <v>2</v>
      </c>
      <c r="D22" s="9" t="s">
        <v>64</v>
      </c>
    </row>
    <row r="23" customFormat="false" ht="15" hidden="false" customHeight="false" outlineLevel="0" collapsed="false">
      <c r="A23" s="9" t="s">
        <v>65</v>
      </c>
      <c r="C23" s="14" t="n">
        <v>1</v>
      </c>
      <c r="D23" s="9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4" min="3" style="0" width="18"/>
  </cols>
  <sheetData>
    <row r="1" customFormat="false" ht="31.5" hidden="false" customHeight="true" outlineLevel="0" collapsed="false">
      <c r="A1" s="6" t="s">
        <v>28</v>
      </c>
      <c r="B1" s="6" t="s">
        <v>67</v>
      </c>
      <c r="C1" s="6" t="s">
        <v>30</v>
      </c>
      <c r="D1" s="6" t="s">
        <v>68</v>
      </c>
    </row>
    <row r="2" customFormat="false" ht="15" hidden="false" customHeight="false" outlineLevel="0" collapsed="false">
      <c r="A2" s="9" t="s">
        <v>31</v>
      </c>
      <c r="B2" s="16" t="n">
        <f aca="false">Rede!C11</f>
        <v>5400</v>
      </c>
      <c r="C2" s="17" t="n">
        <f aca="false">Preços!C2</f>
        <v>45</v>
      </c>
      <c r="D2" s="18" t="n">
        <f aca="false">B2*C2</f>
        <v>243000</v>
      </c>
    </row>
    <row r="3" customFormat="false" ht="15" hidden="false" customHeight="false" outlineLevel="0" collapsed="false">
      <c r="A3" s="9" t="s">
        <v>34</v>
      </c>
      <c r="B3" s="16" t="n">
        <f aca="false">Rede!D11</f>
        <v>168</v>
      </c>
      <c r="C3" s="17" t="n">
        <f aca="false">Preços!C3</f>
        <v>80</v>
      </c>
      <c r="D3" s="18" t="n">
        <f aca="false">B3*C3</f>
        <v>13440</v>
      </c>
    </row>
    <row r="4" customFormat="false" ht="15" hidden="false" customHeight="false" outlineLevel="0" collapsed="false">
      <c r="A4" s="9" t="s">
        <v>36</v>
      </c>
      <c r="B4" s="16" t="n">
        <f aca="false">Rede!B2*Preços!C18</f>
        <v>40</v>
      </c>
      <c r="C4" s="17" t="n">
        <f aca="false">Preços!C4</f>
        <v>90</v>
      </c>
      <c r="D4" s="18" t="n">
        <f aca="false">B4*C4</f>
        <v>3600</v>
      </c>
    </row>
    <row r="5" customFormat="false" ht="15" hidden="false" customHeight="false" outlineLevel="0" collapsed="false">
      <c r="A5" s="9" t="s">
        <v>38</v>
      </c>
      <c r="B5" s="16" t="n">
        <f aca="false">Rede!B2</f>
        <v>20</v>
      </c>
      <c r="C5" s="17" t="n">
        <f aca="false">Preços!C5</f>
        <v>250</v>
      </c>
      <c r="D5" s="18" t="n">
        <f aca="false">B5*C5</f>
        <v>5000</v>
      </c>
    </row>
    <row r="6" customFormat="false" ht="15" hidden="false" customHeight="false" outlineLevel="0" collapsed="false">
      <c r="A6" s="9" t="s">
        <v>40</v>
      </c>
      <c r="B6" s="16" t="n">
        <f aca="false">ROUNDUP(Rede!C11*Rede!B3*Preços!C20,0)</f>
        <v>2700</v>
      </c>
      <c r="C6" s="17" t="n">
        <f aca="false">Preços!C6</f>
        <v>25</v>
      </c>
      <c r="D6" s="18" t="n">
        <f aca="false">B6*C6</f>
        <v>67500</v>
      </c>
    </row>
    <row r="7" customFormat="false" ht="15" hidden="false" customHeight="false" outlineLevel="0" collapsed="false">
      <c r="A7" s="9" t="s">
        <v>42</v>
      </c>
      <c r="B7" s="16" t="n">
        <f aca="false">ROUNDUP((Rede!B6+Rede!B7)/Preços!C19,0)</f>
        <v>25</v>
      </c>
      <c r="C7" s="17" t="n">
        <f aca="false">Preços!C7</f>
        <v>350</v>
      </c>
      <c r="D7" s="18" t="n">
        <f aca="false">B7*C7</f>
        <v>8750</v>
      </c>
    </row>
    <row r="8" customFormat="false" ht="15" hidden="false" customHeight="false" outlineLevel="0" collapsed="false">
      <c r="A8" s="9" t="s">
        <v>44</v>
      </c>
      <c r="B8" s="16" t="n">
        <f aca="false">ROUNDUP((Rede!B8+Rede!B9)/Preços!C19,0)</f>
        <v>18</v>
      </c>
      <c r="C8" s="17" t="n">
        <f aca="false">Preços!C8</f>
        <v>380</v>
      </c>
      <c r="D8" s="18" t="n">
        <f aca="false">B8*C8</f>
        <v>6840</v>
      </c>
    </row>
    <row r="9" customFormat="false" ht="15" hidden="false" customHeight="false" outlineLevel="0" collapsed="false">
      <c r="A9" s="9" t="s">
        <v>45</v>
      </c>
      <c r="B9" s="16" t="n">
        <f aca="false">ROUNDUP(Rede!B10/Preços!C19,0)</f>
        <v>8</v>
      </c>
      <c r="C9" s="17" t="n">
        <f aca="false">Preços!C9</f>
        <v>380</v>
      </c>
      <c r="D9" s="18" t="n">
        <f aca="false">B9*C9</f>
        <v>3040</v>
      </c>
    </row>
    <row r="10" customFormat="false" ht="15" hidden="false" customHeight="false" outlineLevel="0" collapsed="false">
      <c r="A10" s="9" t="s">
        <v>46</v>
      </c>
      <c r="B10" s="16" t="n">
        <f aca="false">Rede!B2</f>
        <v>20</v>
      </c>
      <c r="C10" s="17" t="n">
        <f aca="false">Preços!C10</f>
        <v>150</v>
      </c>
      <c r="D10" s="18" t="n">
        <f aca="false">B10*C10</f>
        <v>3000</v>
      </c>
    </row>
    <row r="11" customFormat="false" ht="15" hidden="false" customHeight="false" outlineLevel="0" collapsed="false">
      <c r="A11" s="9" t="s">
        <v>47</v>
      </c>
      <c r="B11" s="16" t="n">
        <f aca="false">Rede!B2*Preços!C23</f>
        <v>20</v>
      </c>
      <c r="C11" s="17" t="n">
        <f aca="false">Preços!C11</f>
        <v>1200</v>
      </c>
      <c r="D11" s="18" t="n">
        <f aca="false">B11*C11</f>
        <v>24000</v>
      </c>
    </row>
    <row r="12" customFormat="false" ht="15" hidden="false" customHeight="false" outlineLevel="0" collapsed="false">
      <c r="A12" s="9" t="s">
        <v>49</v>
      </c>
      <c r="B12" s="16" t="n">
        <f aca="false">Rede!D11</f>
        <v>168</v>
      </c>
      <c r="C12" s="17" t="n">
        <f aca="false">Preços!C12</f>
        <v>400</v>
      </c>
      <c r="D12" s="18" t="n">
        <f aca="false">B12*C12</f>
        <v>67200</v>
      </c>
    </row>
    <row r="13" customFormat="false" ht="15" hidden="false" customHeight="false" outlineLevel="0" collapsed="false">
      <c r="A13" s="9" t="s">
        <v>50</v>
      </c>
      <c r="B13" s="16" t="n">
        <f aca="false">ROUNDUP(Rede!D11/Preços!C21,0)</f>
        <v>9</v>
      </c>
      <c r="C13" s="17" t="n">
        <f aca="false">Preços!C13</f>
        <v>600</v>
      </c>
      <c r="D13" s="18" t="n">
        <f aca="false">B13*C13</f>
        <v>5400</v>
      </c>
    </row>
    <row r="14" customFormat="false" ht="15" hidden="false" customHeight="false" outlineLevel="0" collapsed="false">
      <c r="A14" s="9" t="s">
        <v>69</v>
      </c>
      <c r="B14" s="16" t="n">
        <f aca="false">Rede!B2*Preços!C22</f>
        <v>40</v>
      </c>
      <c r="C14" s="17" t="n">
        <f aca="false">Preços!C14</f>
        <v>300</v>
      </c>
      <c r="D14" s="18" t="n">
        <f aca="false">B14*C14</f>
        <v>12000</v>
      </c>
    </row>
    <row r="15" customFormat="false" ht="15" hidden="false" customHeight="false" outlineLevel="0" collapsed="false">
      <c r="A15" s="11" t="s">
        <v>70</v>
      </c>
      <c r="B15" s="11"/>
      <c r="C15" s="11"/>
      <c r="D15" s="19" t="n">
        <f aca="false">SUM(D2:D14)</f>
        <v>462770</v>
      </c>
    </row>
    <row r="16" customFormat="false" ht="15" hidden="false" customHeight="false" outlineLevel="0" collapsed="false">
      <c r="A16" s="7" t="s">
        <v>71</v>
      </c>
      <c r="D16" s="20" t="n">
        <f aca="false">IFERROR(D15/Rede!C11,0)</f>
        <v>85.6981481481482</v>
      </c>
    </row>
    <row r="17" customFormat="false" ht="15" hidden="false" customHeight="false" outlineLevel="0" collapsed="false">
      <c r="A17" s="7" t="s">
        <v>72</v>
      </c>
      <c r="D17" s="20" t="n">
        <f aca="false">IFERROR(D15/Rede!B2,0)</f>
        <v>23138.5</v>
      </c>
    </row>
    <row r="18" customFormat="false" ht="15" hidden="false" customHeight="false" outlineLevel="0" collapsed="false">
      <c r="A18" s="7" t="s">
        <v>73</v>
      </c>
      <c r="D18" s="21" t="n">
        <f aca="false">B13</f>
        <v>9</v>
      </c>
    </row>
    <row r="20" customFormat="false" ht="15" hidden="false" customHeight="false" outlineLevel="0" collapsed="false">
      <c r="A20" s="22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44"/>
  </cols>
  <sheetData>
    <row r="1" customFormat="false" ht="31.5" hidden="false" customHeight="true" outlineLevel="0" collapsed="false">
      <c r="A1" s="6" t="s">
        <v>75</v>
      </c>
      <c r="B1" s="6" t="s">
        <v>76</v>
      </c>
      <c r="C1" s="6" t="s">
        <v>77</v>
      </c>
      <c r="D1" s="6" t="s">
        <v>78</v>
      </c>
      <c r="E1" s="6" t="s">
        <v>13</v>
      </c>
    </row>
    <row r="2" customFormat="false" ht="15" hidden="false" customHeight="false" outlineLevel="0" collapsed="false">
      <c r="A2" s="9" t="s">
        <v>79</v>
      </c>
      <c r="B2" s="9" t="s">
        <v>80</v>
      </c>
      <c r="C2" s="15" t="n">
        <v>0.15</v>
      </c>
      <c r="D2" s="18" t="n">
        <f aca="false">Resumo!$D$15*C2</f>
        <v>69415.5</v>
      </c>
      <c r="E2" s="9" t="s">
        <v>81</v>
      </c>
    </row>
    <row r="3" customFormat="false" ht="15" hidden="false" customHeight="false" outlineLevel="0" collapsed="false">
      <c r="A3" s="9" t="s">
        <v>82</v>
      </c>
      <c r="B3" s="9" t="s">
        <v>83</v>
      </c>
      <c r="C3" s="15" t="n">
        <v>0.55</v>
      </c>
      <c r="D3" s="18" t="n">
        <f aca="false">Resumo!$D$15*C3</f>
        <v>254523.5</v>
      </c>
      <c r="E3" s="9" t="s">
        <v>84</v>
      </c>
    </row>
    <row r="4" customFormat="false" ht="15" hidden="false" customHeight="false" outlineLevel="0" collapsed="false">
      <c r="A4" s="9" t="s">
        <v>85</v>
      </c>
      <c r="B4" s="9" t="s">
        <v>86</v>
      </c>
      <c r="C4" s="15" t="n">
        <v>0.3</v>
      </c>
      <c r="D4" s="18" t="n">
        <f aca="false">Resumo!$D$15*C4</f>
        <v>138831</v>
      </c>
      <c r="E4" s="9" t="s">
        <v>87</v>
      </c>
    </row>
    <row r="5" customFormat="false" ht="15" hidden="false" customHeight="false" outlineLevel="0" collapsed="false">
      <c r="A5" s="11" t="s">
        <v>27</v>
      </c>
      <c r="B5" s="11"/>
      <c r="C5" s="23" t="n">
        <f aca="false">SUM(C2:C4)</f>
        <v>1</v>
      </c>
      <c r="D5" s="19" t="n">
        <f aca="false">SUM(D2:D4)</f>
        <v>462770</v>
      </c>
      <c r="E5" s="11" t="str">
        <f aca="false">IF(ROUND(C5,4)=1,"OK: soma 100%","Atenção: a soma deve ser 100%")</f>
        <v>OK: soma 100%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2026-10-16T04:00:34Z</dcterms:created>
  <dc:creator>openpyxl</dc:creator>
  <dc:description/>
  <dc:language>en-US</dc:language>
  <cp:lastModifiedBy/>
  <dcterms:modified xsi:type="dcterms:W3CDTF">2026-10-16T04:00:34Z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